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20\Til hjemmesiden\"/>
    </mc:Choice>
  </mc:AlternateContent>
  <xr:revisionPtr revIDLastSave="0" documentId="13_ncr:1_{2EEE584F-A9FF-4FF8-8020-AB604B2A3A77}" xr6:coauthVersionLast="36" xr6:coauthVersionMax="36" xr10:uidLastSave="{00000000-0000-0000-0000-000000000000}"/>
  <bookViews>
    <workbookView xWindow="0" yWindow="0" windowWidth="28800" windowHeight="12300" tabRatio="679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1'!$A$5:$A$85</definedName>
    <definedName name="_xlnm._FilterDatabase" localSheetId="1" hidden="1">'Skema 2'!$A$5:$A$85</definedName>
    <definedName name="_xlnm._FilterDatabase" localSheetId="2" hidden="1">'Skema 3'!$A$5:$A$61</definedName>
    <definedName name="_xlnm._FilterDatabase" localSheetId="3" hidden="1">'Skema 4'!$A$5:$A$45</definedName>
    <definedName name="_xlnm._FilterDatabase" localSheetId="4" hidden="1">'Skema 5'!$A$5:$A$45</definedName>
    <definedName name="_xlnm._FilterDatabase" localSheetId="5" hidden="1">'Skema 6'!$A$5:$A$349</definedName>
    <definedName name="_xlnm._FilterDatabase" localSheetId="6" hidden="1">'Skema 7'!$A$5:$A$10</definedName>
    <definedName name="_xlnm.Print_Area" localSheetId="0">'Skema 1'!$A$1:$I$55</definedName>
    <definedName name="_xlnm.Print_Area" localSheetId="1">'Skema 2'!$A$1:$I$55</definedName>
    <definedName name="_xlnm.Print_Area" localSheetId="2">'Skema 3'!$A$1:$I$33</definedName>
    <definedName name="_xlnm.Print_Area" localSheetId="3">'Skema 4'!$1:$30</definedName>
    <definedName name="_xlnm.Print_Area" localSheetId="4">'Skema 5'!$A$1:$I$30</definedName>
    <definedName name="_xlnm.Print_Area" localSheetId="5">'Skema 6'!$A$1:$I$220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349" i="14" l="1"/>
  <c r="D349" i="14"/>
  <c r="B15" i="15" l="1"/>
  <c r="C15" i="15"/>
  <c r="C45" i="13"/>
  <c r="D45" i="13"/>
  <c r="C40" i="13"/>
  <c r="D40" i="13"/>
  <c r="C35" i="13"/>
  <c r="D35" i="13"/>
  <c r="C30" i="13"/>
  <c r="D30" i="13"/>
  <c r="C25" i="13"/>
  <c r="D25" i="13"/>
  <c r="C20" i="13"/>
  <c r="D20" i="13"/>
  <c r="C15" i="13"/>
  <c r="D15" i="13"/>
  <c r="C10" i="13"/>
  <c r="D10" i="13"/>
  <c r="C85" i="1"/>
  <c r="D85" i="1"/>
  <c r="C75" i="1"/>
  <c r="D75" i="1"/>
  <c r="C65" i="1"/>
  <c r="D65" i="1"/>
  <c r="C45" i="1"/>
  <c r="C55" i="1"/>
  <c r="C35" i="1"/>
  <c r="D35" i="1"/>
  <c r="C25" i="1"/>
  <c r="D25" i="1"/>
  <c r="C15" i="1"/>
  <c r="D15" i="1"/>
  <c r="C15" i="9"/>
  <c r="D15" i="9"/>
  <c r="C25" i="9"/>
  <c r="D25" i="9"/>
  <c r="C35" i="9"/>
  <c r="D35" i="9"/>
  <c r="C45" i="9"/>
  <c r="D45" i="9"/>
  <c r="C55" i="9"/>
  <c r="D55" i="9"/>
  <c r="C65" i="9"/>
  <c r="D65" i="9"/>
  <c r="C75" i="9"/>
  <c r="D75" i="9"/>
  <c r="C85" i="9"/>
  <c r="D85" i="9"/>
  <c r="C12" i="11"/>
  <c r="D12" i="11"/>
  <c r="C19" i="11"/>
  <c r="D19" i="11"/>
  <c r="C26" i="11"/>
  <c r="D26" i="11"/>
  <c r="C33" i="11"/>
  <c r="D33" i="11"/>
  <c r="C40" i="11"/>
  <c r="D40" i="11"/>
  <c r="C54" i="11"/>
  <c r="D54" i="11"/>
  <c r="C47" i="11"/>
  <c r="D47" i="11"/>
  <c r="C61" i="11"/>
  <c r="D61" i="11"/>
  <c r="C306" i="14" l="1"/>
  <c r="C263" i="14"/>
  <c r="C220" i="14"/>
  <c r="C177" i="14"/>
  <c r="C134" i="14"/>
  <c r="C91" i="14"/>
  <c r="C48" i="14"/>
  <c r="D14" i="15" l="1"/>
  <c r="D13" i="15"/>
  <c r="D12" i="15"/>
  <c r="D11" i="15"/>
  <c r="D10" i="15"/>
  <c r="D9" i="15"/>
  <c r="D8" i="15"/>
  <c r="D7" i="15"/>
  <c r="G348" i="14"/>
  <c r="H348" i="14"/>
  <c r="G347" i="14"/>
  <c r="H347" i="14"/>
  <c r="G346" i="14"/>
  <c r="H346" i="14"/>
  <c r="G345" i="14"/>
  <c r="H345" i="14"/>
  <c r="G344" i="14"/>
  <c r="H344" i="14"/>
  <c r="G343" i="14"/>
  <c r="H343" i="14"/>
  <c r="G342" i="14"/>
  <c r="H342" i="14"/>
  <c r="G341" i="14"/>
  <c r="H341" i="14"/>
  <c r="G340" i="14"/>
  <c r="H340" i="14"/>
  <c r="G339" i="14"/>
  <c r="H339" i="14"/>
  <c r="G338" i="14"/>
  <c r="H338" i="14"/>
  <c r="G337" i="14"/>
  <c r="H337" i="14"/>
  <c r="G336" i="14"/>
  <c r="H336" i="14"/>
  <c r="G335" i="14"/>
  <c r="H335" i="14"/>
  <c r="G334" i="14"/>
  <c r="H334" i="14"/>
  <c r="G333" i="14"/>
  <c r="H333" i="14"/>
  <c r="G332" i="14"/>
  <c r="H332" i="14"/>
  <c r="G331" i="14"/>
  <c r="H331" i="14"/>
  <c r="G330" i="14"/>
  <c r="H330" i="14"/>
  <c r="G329" i="14"/>
  <c r="H329" i="14"/>
  <c r="G328" i="14"/>
  <c r="H328" i="14"/>
  <c r="G327" i="14"/>
  <c r="H327" i="14"/>
  <c r="G326" i="14"/>
  <c r="H326" i="14"/>
  <c r="G325" i="14"/>
  <c r="H325" i="14"/>
  <c r="G324" i="14"/>
  <c r="H324" i="14"/>
  <c r="G323" i="14"/>
  <c r="H323" i="14"/>
  <c r="G322" i="14"/>
  <c r="H322" i="14"/>
  <c r="G321" i="14"/>
  <c r="H321" i="14"/>
  <c r="G320" i="14"/>
  <c r="H320" i="14"/>
  <c r="G319" i="14"/>
  <c r="H319" i="14"/>
  <c r="G318" i="14"/>
  <c r="H318" i="14"/>
  <c r="G317" i="14"/>
  <c r="H317" i="14"/>
  <c r="G316" i="14"/>
  <c r="H316" i="14"/>
  <c r="G315" i="14"/>
  <c r="H315" i="14"/>
  <c r="G314" i="14"/>
  <c r="H314" i="14"/>
  <c r="G313" i="14"/>
  <c r="H313" i="14"/>
  <c r="G312" i="14"/>
  <c r="H312" i="14"/>
  <c r="G311" i="14"/>
  <c r="H311" i="14"/>
  <c r="G310" i="14"/>
  <c r="H310" i="14"/>
  <c r="G309" i="14"/>
  <c r="H309" i="14"/>
  <c r="G308" i="14"/>
  <c r="H308" i="14"/>
  <c r="G307" i="14"/>
  <c r="H307" i="14"/>
  <c r="G305" i="14"/>
  <c r="H305" i="14"/>
  <c r="G304" i="14"/>
  <c r="H304" i="14"/>
  <c r="G303" i="14"/>
  <c r="H303" i="14"/>
  <c r="G302" i="14"/>
  <c r="H302" i="14"/>
  <c r="G301" i="14"/>
  <c r="H301" i="14"/>
  <c r="G300" i="14"/>
  <c r="H300" i="14"/>
  <c r="G299" i="14"/>
  <c r="H299" i="14"/>
  <c r="G298" i="14"/>
  <c r="H298" i="14"/>
  <c r="G297" i="14"/>
  <c r="H297" i="14"/>
  <c r="G296" i="14"/>
  <c r="H296" i="14"/>
  <c r="G295" i="14"/>
  <c r="H295" i="14"/>
  <c r="G294" i="14"/>
  <c r="H294" i="14"/>
  <c r="G293" i="14"/>
  <c r="H293" i="14"/>
  <c r="G292" i="14"/>
  <c r="H292" i="14"/>
  <c r="G291" i="14"/>
  <c r="H291" i="14"/>
  <c r="G290" i="14"/>
  <c r="H290" i="14"/>
  <c r="G289" i="14"/>
  <c r="H289" i="14"/>
  <c r="G288" i="14"/>
  <c r="H288" i="14"/>
  <c r="G287" i="14"/>
  <c r="H287" i="14"/>
  <c r="G286" i="14"/>
  <c r="H286" i="14"/>
  <c r="G285" i="14"/>
  <c r="H285" i="14"/>
  <c r="G284" i="14"/>
  <c r="H284" i="14"/>
  <c r="G283" i="14"/>
  <c r="H283" i="14"/>
  <c r="G282" i="14"/>
  <c r="H282" i="14"/>
  <c r="G281" i="14"/>
  <c r="H281" i="14"/>
  <c r="G280" i="14"/>
  <c r="H280" i="14"/>
  <c r="G279" i="14"/>
  <c r="H279" i="14"/>
  <c r="G278" i="14"/>
  <c r="H278" i="14"/>
  <c r="G277" i="14"/>
  <c r="H277" i="14"/>
  <c r="G276" i="14"/>
  <c r="H276" i="14"/>
  <c r="G275" i="14"/>
  <c r="H275" i="14"/>
  <c r="G274" i="14"/>
  <c r="H274" i="14"/>
  <c r="G273" i="14"/>
  <c r="H273" i="14"/>
  <c r="G272" i="14"/>
  <c r="H272" i="14"/>
  <c r="G271" i="14"/>
  <c r="H271" i="14"/>
  <c r="G270" i="14"/>
  <c r="H270" i="14"/>
  <c r="G269" i="14"/>
  <c r="H269" i="14"/>
  <c r="G268" i="14"/>
  <c r="H268" i="14"/>
  <c r="G267" i="14"/>
  <c r="H267" i="14"/>
  <c r="G266" i="14"/>
  <c r="H266" i="14"/>
  <c r="G265" i="14"/>
  <c r="H265" i="14"/>
  <c r="G264" i="14"/>
  <c r="H264" i="14"/>
  <c r="G262" i="14"/>
  <c r="H262" i="14"/>
  <c r="G261" i="14"/>
  <c r="H261" i="14"/>
  <c r="G260" i="14"/>
  <c r="H260" i="14"/>
  <c r="G259" i="14"/>
  <c r="H259" i="14"/>
  <c r="G258" i="14"/>
  <c r="H258" i="14"/>
  <c r="G257" i="14"/>
  <c r="H257" i="14"/>
  <c r="G256" i="14"/>
  <c r="H256" i="14"/>
  <c r="G255" i="14"/>
  <c r="H255" i="14"/>
  <c r="G254" i="14"/>
  <c r="H254" i="14"/>
  <c r="G253" i="14"/>
  <c r="H253" i="14"/>
  <c r="G252" i="14"/>
  <c r="H252" i="14"/>
  <c r="G251" i="14"/>
  <c r="H251" i="14"/>
  <c r="G250" i="14"/>
  <c r="H250" i="14"/>
  <c r="G249" i="14"/>
  <c r="H249" i="14"/>
  <c r="G248" i="14"/>
  <c r="H248" i="14"/>
  <c r="G247" i="14"/>
  <c r="H247" i="14"/>
  <c r="G246" i="14"/>
  <c r="H246" i="14"/>
  <c r="G245" i="14"/>
  <c r="H245" i="14"/>
  <c r="G244" i="14"/>
  <c r="H244" i="14"/>
  <c r="G243" i="14"/>
  <c r="H243" i="14"/>
  <c r="G242" i="14"/>
  <c r="H242" i="14"/>
  <c r="G241" i="14"/>
  <c r="H241" i="14"/>
  <c r="G240" i="14"/>
  <c r="H240" i="14"/>
  <c r="G239" i="14"/>
  <c r="H239" i="14"/>
  <c r="G238" i="14"/>
  <c r="H238" i="14"/>
  <c r="G237" i="14"/>
  <c r="H237" i="14"/>
  <c r="G236" i="14"/>
  <c r="H236" i="14"/>
  <c r="G235" i="14"/>
  <c r="H235" i="14"/>
  <c r="G234" i="14"/>
  <c r="H234" i="14"/>
  <c r="G233" i="14"/>
  <c r="H233" i="14"/>
  <c r="G232" i="14"/>
  <c r="H232" i="14"/>
  <c r="G231" i="14"/>
  <c r="H231" i="14"/>
  <c r="G230" i="14"/>
  <c r="H230" i="14"/>
  <c r="G229" i="14"/>
  <c r="H229" i="14"/>
  <c r="G228" i="14"/>
  <c r="H228" i="14"/>
  <c r="G227" i="14"/>
  <c r="H227" i="14"/>
  <c r="G226" i="14"/>
  <c r="H226" i="14"/>
  <c r="G225" i="14"/>
  <c r="H225" i="14"/>
  <c r="G224" i="14"/>
  <c r="H224" i="14"/>
  <c r="G223" i="14"/>
  <c r="H223" i="14"/>
  <c r="G222" i="14"/>
  <c r="H222" i="14"/>
  <c r="G221" i="14"/>
  <c r="H221" i="14"/>
  <c r="G219" i="14"/>
  <c r="H219" i="14"/>
  <c r="G218" i="14"/>
  <c r="H218" i="14"/>
  <c r="G217" i="14"/>
  <c r="H217" i="14"/>
  <c r="G216" i="14"/>
  <c r="H216" i="14"/>
  <c r="G215" i="14"/>
  <c r="H215" i="14"/>
  <c r="G214" i="14"/>
  <c r="H214" i="14"/>
  <c r="G213" i="14"/>
  <c r="H213" i="14"/>
  <c r="G212" i="14"/>
  <c r="H212" i="14"/>
  <c r="G211" i="14"/>
  <c r="H211" i="14"/>
  <c r="G210" i="14"/>
  <c r="H210" i="14"/>
  <c r="G209" i="14"/>
  <c r="H209" i="14"/>
  <c r="G207" i="14"/>
  <c r="H207" i="14"/>
  <c r="G206" i="14"/>
  <c r="H206" i="14"/>
  <c r="G205" i="14"/>
  <c r="H205" i="14"/>
  <c r="G204" i="14"/>
  <c r="H204" i="14"/>
  <c r="G203" i="14"/>
  <c r="H203" i="14"/>
  <c r="G202" i="14"/>
  <c r="H202" i="14"/>
  <c r="G201" i="14"/>
  <c r="H201" i="14"/>
  <c r="G200" i="14"/>
  <c r="H200" i="14"/>
  <c r="G199" i="14"/>
  <c r="H199" i="14"/>
  <c r="G198" i="14"/>
  <c r="H198" i="14"/>
  <c r="G197" i="14"/>
  <c r="H197" i="14"/>
  <c r="G196" i="14"/>
  <c r="H196" i="14"/>
  <c r="G195" i="14"/>
  <c r="H195" i="14"/>
  <c r="G194" i="14"/>
  <c r="H194" i="14"/>
  <c r="G193" i="14"/>
  <c r="H193" i="14"/>
  <c r="G192" i="14"/>
  <c r="H192" i="14"/>
  <c r="G191" i="14"/>
  <c r="H191" i="14"/>
  <c r="G190" i="14"/>
  <c r="H190" i="14"/>
  <c r="G189" i="14"/>
  <c r="H189" i="14"/>
  <c r="G188" i="14"/>
  <c r="H188" i="14"/>
  <c r="G187" i="14"/>
  <c r="H187" i="14"/>
  <c r="G186" i="14"/>
  <c r="H186" i="14"/>
  <c r="G185" i="14"/>
  <c r="H185" i="14"/>
  <c r="G184" i="14"/>
  <c r="H184" i="14"/>
  <c r="G183" i="14"/>
  <c r="H183" i="14"/>
  <c r="G182" i="14"/>
  <c r="H182" i="14"/>
  <c r="G181" i="14"/>
  <c r="H181" i="14"/>
  <c r="G180" i="14"/>
  <c r="H180" i="14"/>
  <c r="G179" i="14"/>
  <c r="H179" i="14"/>
  <c r="G178" i="14"/>
  <c r="H178" i="14"/>
  <c r="G176" i="14"/>
  <c r="H176" i="14"/>
  <c r="G175" i="14"/>
  <c r="H175" i="14"/>
  <c r="G174" i="14"/>
  <c r="H174" i="14"/>
  <c r="G173" i="14"/>
  <c r="H173" i="14"/>
  <c r="G172" i="14"/>
  <c r="H172" i="14"/>
  <c r="G171" i="14"/>
  <c r="H171" i="14"/>
  <c r="G170" i="14"/>
  <c r="H170" i="14"/>
  <c r="G169" i="14"/>
  <c r="H169" i="14"/>
  <c r="G168" i="14"/>
  <c r="H168" i="14"/>
  <c r="G167" i="14"/>
  <c r="H167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349" i="14"/>
  <c r="E349" i="14"/>
  <c r="F306" i="14"/>
  <c r="E306" i="14"/>
  <c r="D306" i="14"/>
  <c r="F263" i="14"/>
  <c r="E263" i="14"/>
  <c r="D263" i="14"/>
  <c r="E220" i="14"/>
  <c r="E177" i="14"/>
  <c r="D177" i="14"/>
  <c r="F134" i="14"/>
  <c r="E134" i="14"/>
  <c r="D134" i="14"/>
  <c r="F91" i="14"/>
  <c r="E91" i="14"/>
  <c r="D91" i="14"/>
  <c r="F48" i="14"/>
  <c r="E48" i="14"/>
  <c r="D48" i="14"/>
  <c r="G44" i="13"/>
  <c r="H44" i="13"/>
  <c r="G43" i="13"/>
  <c r="H43" i="13"/>
  <c r="G42" i="13"/>
  <c r="H42" i="13"/>
  <c r="G41" i="13"/>
  <c r="H41" i="13"/>
  <c r="G39" i="13"/>
  <c r="H39" i="13"/>
  <c r="G38" i="13"/>
  <c r="H38" i="13"/>
  <c r="G37" i="13"/>
  <c r="H37" i="13"/>
  <c r="G36" i="13"/>
  <c r="H36" i="13"/>
  <c r="G34" i="13"/>
  <c r="H34" i="13"/>
  <c r="G33" i="13"/>
  <c r="H33" i="13"/>
  <c r="G32" i="13"/>
  <c r="H32" i="13"/>
  <c r="G31" i="13"/>
  <c r="H31" i="13"/>
  <c r="G29" i="13"/>
  <c r="H29" i="13"/>
  <c r="G28" i="13"/>
  <c r="H28" i="13"/>
  <c r="G27" i="13"/>
  <c r="H27" i="13"/>
  <c r="G26" i="13"/>
  <c r="H26" i="13"/>
  <c r="G24" i="13"/>
  <c r="H24" i="13"/>
  <c r="G23" i="13"/>
  <c r="H23" i="13"/>
  <c r="G22" i="13"/>
  <c r="H22" i="13"/>
  <c r="G21" i="13"/>
  <c r="H21" i="13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45" i="13"/>
  <c r="E45" i="13"/>
  <c r="F40" i="13"/>
  <c r="E40" i="13"/>
  <c r="F35" i="13"/>
  <c r="E35" i="13"/>
  <c r="F30" i="13"/>
  <c r="E30" i="13"/>
  <c r="F25" i="13"/>
  <c r="E25" i="13"/>
  <c r="F20" i="13"/>
  <c r="E20" i="13"/>
  <c r="F15" i="13"/>
  <c r="E15" i="13"/>
  <c r="F10" i="13"/>
  <c r="E10" i="13"/>
  <c r="G44" i="12"/>
  <c r="H44" i="12"/>
  <c r="G43" i="12"/>
  <c r="H43" i="12"/>
  <c r="G42" i="12"/>
  <c r="H42" i="12"/>
  <c r="G41" i="12"/>
  <c r="H41" i="12"/>
  <c r="G39" i="12"/>
  <c r="H39" i="12"/>
  <c r="G38" i="12"/>
  <c r="H38" i="12"/>
  <c r="G37" i="12"/>
  <c r="H37" i="12"/>
  <c r="G36" i="12"/>
  <c r="H36" i="12"/>
  <c r="G34" i="12"/>
  <c r="H34" i="12"/>
  <c r="G33" i="12"/>
  <c r="H33" i="12"/>
  <c r="G32" i="12"/>
  <c r="H32" i="12"/>
  <c r="G31" i="12"/>
  <c r="H31" i="12"/>
  <c r="G29" i="12"/>
  <c r="H29" i="12"/>
  <c r="G28" i="12"/>
  <c r="H28" i="12"/>
  <c r="G27" i="12"/>
  <c r="H27" i="12"/>
  <c r="G26" i="12"/>
  <c r="H26" i="12"/>
  <c r="G24" i="12"/>
  <c r="H24" i="12"/>
  <c r="G23" i="12"/>
  <c r="H23" i="12"/>
  <c r="G22" i="12"/>
  <c r="H22" i="12"/>
  <c r="G21" i="12"/>
  <c r="H21" i="12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45" i="12"/>
  <c r="E45" i="12"/>
  <c r="D45" i="12"/>
  <c r="C45" i="12"/>
  <c r="F40" i="12"/>
  <c r="E40" i="12"/>
  <c r="D40" i="12"/>
  <c r="C40" i="12"/>
  <c r="F35" i="12"/>
  <c r="E35" i="12"/>
  <c r="D35" i="12"/>
  <c r="C35" i="12"/>
  <c r="F30" i="12"/>
  <c r="D30" i="12"/>
  <c r="C30" i="12"/>
  <c r="F25" i="12"/>
  <c r="E25" i="12"/>
  <c r="D25" i="12"/>
  <c r="C25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60" i="11"/>
  <c r="H60" i="11"/>
  <c r="G59" i="11"/>
  <c r="H59" i="11"/>
  <c r="G58" i="11"/>
  <c r="H58" i="11"/>
  <c r="G57" i="11"/>
  <c r="H57" i="11"/>
  <c r="G56" i="11"/>
  <c r="H56" i="11"/>
  <c r="G55" i="11"/>
  <c r="H55" i="11"/>
  <c r="G53" i="11"/>
  <c r="H53" i="11"/>
  <c r="G52" i="11"/>
  <c r="H52" i="11"/>
  <c r="G51" i="11"/>
  <c r="H51" i="11"/>
  <c r="G50" i="11"/>
  <c r="H50" i="11"/>
  <c r="G49" i="11"/>
  <c r="H49" i="11"/>
  <c r="G48" i="11"/>
  <c r="H48" i="11"/>
  <c r="G46" i="11"/>
  <c r="H46" i="11"/>
  <c r="G45" i="11"/>
  <c r="H45" i="11"/>
  <c r="G44" i="11"/>
  <c r="H44" i="11"/>
  <c r="G43" i="11"/>
  <c r="H43" i="11"/>
  <c r="G42" i="11"/>
  <c r="H42" i="11"/>
  <c r="G41" i="11"/>
  <c r="H41" i="11"/>
  <c r="G38" i="11"/>
  <c r="H38" i="11"/>
  <c r="G37" i="11"/>
  <c r="H37" i="11"/>
  <c r="G36" i="11"/>
  <c r="H36" i="11"/>
  <c r="G35" i="11"/>
  <c r="H35" i="11"/>
  <c r="G34" i="11"/>
  <c r="H34" i="11"/>
  <c r="G32" i="11"/>
  <c r="H32" i="11"/>
  <c r="G31" i="11"/>
  <c r="H31" i="11"/>
  <c r="G30" i="11"/>
  <c r="H30" i="11"/>
  <c r="G29" i="11"/>
  <c r="H29" i="11"/>
  <c r="G28" i="11"/>
  <c r="H28" i="11"/>
  <c r="G27" i="11"/>
  <c r="H27" i="11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61" i="11"/>
  <c r="E61" i="11"/>
  <c r="F54" i="11"/>
  <c r="E54" i="11"/>
  <c r="F47" i="11"/>
  <c r="E47" i="11"/>
  <c r="F33" i="11"/>
  <c r="E33" i="11"/>
  <c r="F26" i="11"/>
  <c r="E26" i="11"/>
  <c r="F19" i="11"/>
  <c r="E19" i="11"/>
  <c r="F12" i="11"/>
  <c r="E12" i="11"/>
  <c r="G84" i="9"/>
  <c r="H84" i="9"/>
  <c r="G83" i="9"/>
  <c r="H83" i="9"/>
  <c r="G82" i="9"/>
  <c r="H82" i="9"/>
  <c r="G81" i="9"/>
  <c r="H81" i="9"/>
  <c r="G80" i="9"/>
  <c r="H80" i="9"/>
  <c r="G79" i="9"/>
  <c r="H79" i="9"/>
  <c r="G78" i="9"/>
  <c r="H78" i="9"/>
  <c r="G77" i="9"/>
  <c r="H77" i="9"/>
  <c r="G76" i="9"/>
  <c r="H76" i="9"/>
  <c r="G74" i="9"/>
  <c r="H74" i="9"/>
  <c r="G73" i="9"/>
  <c r="H73" i="9"/>
  <c r="G72" i="9"/>
  <c r="H72" i="9"/>
  <c r="G71" i="9"/>
  <c r="H71" i="9"/>
  <c r="G70" i="9"/>
  <c r="H70" i="9"/>
  <c r="G69" i="9"/>
  <c r="H69" i="9"/>
  <c r="G68" i="9"/>
  <c r="H68" i="9"/>
  <c r="G67" i="9"/>
  <c r="H67" i="9"/>
  <c r="G66" i="9"/>
  <c r="H66" i="9"/>
  <c r="G64" i="9"/>
  <c r="H64" i="9"/>
  <c r="G63" i="9"/>
  <c r="H63" i="9"/>
  <c r="G62" i="9"/>
  <c r="H62" i="9"/>
  <c r="G61" i="9"/>
  <c r="H61" i="9"/>
  <c r="G60" i="9"/>
  <c r="H60" i="9"/>
  <c r="G59" i="9"/>
  <c r="H59" i="9"/>
  <c r="G58" i="9"/>
  <c r="H58" i="9"/>
  <c r="G57" i="9"/>
  <c r="H57" i="9"/>
  <c r="G56" i="9"/>
  <c r="H56" i="9"/>
  <c r="G54" i="9"/>
  <c r="H54" i="9"/>
  <c r="G53" i="9"/>
  <c r="H53" i="9"/>
  <c r="G52" i="9"/>
  <c r="H52" i="9"/>
  <c r="G51" i="9"/>
  <c r="H51" i="9"/>
  <c r="G50" i="9"/>
  <c r="H50" i="9"/>
  <c r="G49" i="9"/>
  <c r="H49" i="9"/>
  <c r="G48" i="9"/>
  <c r="H48" i="9"/>
  <c r="G47" i="9"/>
  <c r="H47" i="9"/>
  <c r="G46" i="9"/>
  <c r="H46" i="9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85" i="9"/>
  <c r="E85" i="9"/>
  <c r="F75" i="9"/>
  <c r="E75" i="9"/>
  <c r="F65" i="9"/>
  <c r="E65" i="9"/>
  <c r="F55" i="9"/>
  <c r="E55" i="9"/>
  <c r="F45" i="9"/>
  <c r="E45" i="9"/>
  <c r="F35" i="9"/>
  <c r="E35" i="9"/>
  <c r="F25" i="9"/>
  <c r="E25" i="9"/>
  <c r="F15" i="9"/>
  <c r="E15" i="9"/>
  <c r="G84" i="1"/>
  <c r="H84" i="1"/>
  <c r="G83" i="1"/>
  <c r="H83" i="1"/>
  <c r="G82" i="1"/>
  <c r="H82" i="1"/>
  <c r="G81" i="1"/>
  <c r="H81" i="1"/>
  <c r="G80" i="1"/>
  <c r="H80" i="1"/>
  <c r="G79" i="1"/>
  <c r="H79" i="1"/>
  <c r="G78" i="1"/>
  <c r="H78" i="1"/>
  <c r="G77" i="1"/>
  <c r="H77" i="1"/>
  <c r="G76" i="1"/>
  <c r="H76" i="1"/>
  <c r="G74" i="1"/>
  <c r="H74" i="1"/>
  <c r="G73" i="1"/>
  <c r="H73" i="1"/>
  <c r="G72" i="1"/>
  <c r="H72" i="1"/>
  <c r="G71" i="1"/>
  <c r="H71" i="1"/>
  <c r="G70" i="1"/>
  <c r="H70" i="1"/>
  <c r="G69" i="1"/>
  <c r="H69" i="1"/>
  <c r="G68" i="1"/>
  <c r="H68" i="1"/>
  <c r="G67" i="1"/>
  <c r="H67" i="1"/>
  <c r="G66" i="1"/>
  <c r="H66" i="1"/>
  <c r="G64" i="1"/>
  <c r="H64" i="1"/>
  <c r="G63" i="1"/>
  <c r="H63" i="1"/>
  <c r="G62" i="1"/>
  <c r="H62" i="1"/>
  <c r="G61" i="1"/>
  <c r="H61" i="1"/>
  <c r="G60" i="1"/>
  <c r="H60" i="1"/>
  <c r="G59" i="1"/>
  <c r="H59" i="1"/>
  <c r="G58" i="1"/>
  <c r="H58" i="1"/>
  <c r="G57" i="1"/>
  <c r="H57" i="1"/>
  <c r="G56" i="1"/>
  <c r="H56" i="1"/>
  <c r="G54" i="1"/>
  <c r="H54" i="1"/>
  <c r="G53" i="1"/>
  <c r="H53" i="1"/>
  <c r="G51" i="1"/>
  <c r="H51" i="1"/>
  <c r="G50" i="1"/>
  <c r="H50" i="1"/>
  <c r="G49" i="1"/>
  <c r="H49" i="1"/>
  <c r="G48" i="1"/>
  <c r="H48" i="1"/>
  <c r="G47" i="1"/>
  <c r="H47" i="1"/>
  <c r="G46" i="1"/>
  <c r="H46" i="1"/>
  <c r="G44" i="1"/>
  <c r="H44" i="1"/>
  <c r="G43" i="1"/>
  <c r="H43" i="1"/>
  <c r="G41" i="1"/>
  <c r="H41" i="1"/>
  <c r="G40" i="1"/>
  <c r="H40" i="1"/>
  <c r="G39" i="1"/>
  <c r="H39" i="1"/>
  <c r="G38" i="1"/>
  <c r="H38" i="1"/>
  <c r="G37" i="1"/>
  <c r="H37" i="1"/>
  <c r="G36" i="1"/>
  <c r="H36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85" i="1"/>
  <c r="E85" i="1"/>
  <c r="F75" i="1"/>
  <c r="E75" i="1"/>
  <c r="F65" i="1"/>
  <c r="E65" i="1"/>
  <c r="F55" i="1"/>
  <c r="E55" i="1"/>
  <c r="F45" i="1"/>
  <c r="E45" i="1"/>
  <c r="F35" i="1"/>
  <c r="E35" i="1"/>
  <c r="F25" i="1"/>
  <c r="E25" i="1"/>
  <c r="F15" i="1"/>
  <c r="E15" i="1"/>
  <c r="D15" i="15" l="1"/>
  <c r="G15" i="9"/>
  <c r="G10" i="13"/>
  <c r="G15" i="13"/>
  <c r="G45" i="13"/>
  <c r="G20" i="13"/>
  <c r="G25" i="13"/>
  <c r="G30" i="13"/>
  <c r="G35" i="13"/>
  <c r="G40" i="13"/>
  <c r="G12" i="11"/>
  <c r="G75" i="9"/>
  <c r="G85" i="9"/>
  <c r="G25" i="9"/>
  <c r="G35" i="9"/>
  <c r="G55" i="9"/>
  <c r="G65" i="9"/>
  <c r="G134" i="14"/>
  <c r="H177" i="14"/>
  <c r="G48" i="14"/>
  <c r="H91" i="14"/>
  <c r="H263" i="14"/>
  <c r="G306" i="14"/>
  <c r="H349" i="14"/>
  <c r="G91" i="14"/>
  <c r="G177" i="14"/>
  <c r="G263" i="14"/>
  <c r="G349" i="14"/>
  <c r="H48" i="14"/>
  <c r="H134" i="14"/>
  <c r="H306" i="14"/>
  <c r="H15" i="13"/>
  <c r="H25" i="13"/>
  <c r="H35" i="13"/>
  <c r="H45" i="13"/>
  <c r="H10" i="13"/>
  <c r="H20" i="13"/>
  <c r="H30" i="13"/>
  <c r="H40" i="13"/>
  <c r="G45" i="12"/>
  <c r="G10" i="12"/>
  <c r="G15" i="12"/>
  <c r="G20" i="12"/>
  <c r="G25" i="12"/>
  <c r="G30" i="12"/>
  <c r="G35" i="12"/>
  <c r="G40" i="12"/>
  <c r="H10" i="12"/>
  <c r="H20" i="12"/>
  <c r="H30" i="12"/>
  <c r="H40" i="12"/>
  <c r="H15" i="12"/>
  <c r="H25" i="12"/>
  <c r="H35" i="12"/>
  <c r="H45" i="12"/>
  <c r="G61" i="11"/>
  <c r="G33" i="11"/>
  <c r="G47" i="11"/>
  <c r="G54" i="11"/>
  <c r="G19" i="11"/>
  <c r="G26" i="11"/>
  <c r="H12" i="11"/>
  <c r="H26" i="11"/>
  <c r="H47" i="11"/>
  <c r="H61" i="11"/>
  <c r="H19" i="11"/>
  <c r="H33" i="11"/>
  <c r="H54" i="11"/>
  <c r="G45" i="9"/>
  <c r="H15" i="9"/>
  <c r="H25" i="9"/>
  <c r="H35" i="9"/>
  <c r="H45" i="9"/>
  <c r="H55" i="9"/>
  <c r="H65" i="9"/>
  <c r="H75" i="9"/>
  <c r="H85" i="9"/>
  <c r="G15" i="1"/>
  <c r="G25" i="1"/>
  <c r="G35" i="1"/>
  <c r="G65" i="1"/>
  <c r="G75" i="1"/>
  <c r="G85" i="1"/>
  <c r="H15" i="1"/>
  <c r="H25" i="1"/>
  <c r="H35" i="1"/>
  <c r="H65" i="1"/>
  <c r="H75" i="1"/>
  <c r="H85" i="1"/>
  <c r="D208" i="14"/>
  <c r="G208" i="14" l="1"/>
  <c r="H208" i="14"/>
  <c r="D220" i="14"/>
  <c r="D42" i="1"/>
  <c r="D52" i="1"/>
  <c r="D55" i="1" l="1"/>
  <c r="G52" i="1"/>
  <c r="H52" i="1"/>
  <c r="D45" i="1"/>
  <c r="H42" i="1"/>
  <c r="G42" i="1"/>
  <c r="G220" i="14"/>
  <c r="H220" i="14"/>
  <c r="F15" i="15"/>
  <c r="E15" i="15"/>
  <c r="G14" i="15"/>
  <c r="G13" i="15"/>
  <c r="G12" i="15"/>
  <c r="G11" i="15"/>
  <c r="G10" i="15"/>
  <c r="G9" i="15"/>
  <c r="G8" i="15"/>
  <c r="G7" i="15"/>
  <c r="F40" i="11"/>
  <c r="E40" i="11"/>
  <c r="H45" i="1" l="1"/>
  <c r="G45" i="1"/>
  <c r="G55" i="1"/>
  <c r="H55" i="1"/>
  <c r="G40" i="11"/>
  <c r="H40" i="11"/>
  <c r="G15" i="15"/>
  <c r="E28" i="12"/>
  <c r="E30" i="12" s="1"/>
  <c r="H9" i="15" l="1"/>
  <c r="K15" i="15" l="1"/>
  <c r="L15" i="15"/>
  <c r="I15" i="15" l="1"/>
  <c r="H15" i="15"/>
  <c r="J14" i="15"/>
  <c r="J13" i="15"/>
  <c r="J12" i="15"/>
  <c r="J11" i="15"/>
  <c r="J10" i="15"/>
  <c r="J9" i="15"/>
  <c r="J8" i="15"/>
  <c r="J7" i="15"/>
  <c r="J15" i="15" l="1"/>
  <c r="F156" i="14"/>
  <c r="F177" i="14" s="1"/>
  <c r="F199" i="14"/>
  <c r="F220" i="14" s="1"/>
  <c r="M14" i="15" l="1"/>
  <c r="M13" i="15"/>
  <c r="M12" i="15"/>
  <c r="M11" i="15"/>
  <c r="M10" i="15"/>
  <c r="M9" i="15"/>
  <c r="M8" i="15"/>
  <c r="M7" i="15"/>
  <c r="M15" i="15" s="1"/>
  <c r="B9" i="20" l="1"/>
  <c r="I19" i="19" l="1"/>
  <c r="I18" i="19"/>
  <c r="I17" i="19"/>
  <c r="I16" i="19"/>
  <c r="I15" i="19"/>
  <c r="I14" i="19"/>
  <c r="I13" i="19"/>
  <c r="I12" i="19"/>
  <c r="I9" i="19"/>
  <c r="I8" i="19"/>
  <c r="I7" i="19"/>
  <c r="I6" i="19"/>
  <c r="I5" i="19"/>
  <c r="I4" i="19"/>
  <c r="I3" i="19"/>
  <c r="I2" i="19" l="1"/>
  <c r="B9" i="18" l="1"/>
</calcChain>
</file>

<file path=xl/sharedStrings.xml><?xml version="1.0" encoding="utf-8"?>
<sst xmlns="http://schemas.openxmlformats.org/spreadsheetml/2006/main" count="1417" uniqueCount="104">
  <si>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</si>
  <si>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</si>
  <si>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</si>
  <si>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</si>
  <si>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</si>
  <si>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</si>
  <si>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</si>
  <si>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</si>
  <si>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</si>
  <si>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</si>
  <si>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</si>
  <si>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t>Begrundelse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</si>
  <si>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</si>
  <si>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</si>
  <si>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</si>
  <si>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</si>
  <si>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</si>
  <si>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</si>
  <si>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</si>
  <si>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</si>
  <si>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</si>
  <si>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</si>
  <si>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</si>
  <si>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</si>
  <si>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Ikke fordelte udgifter og indtægter</t>
  </si>
  <si>
    <t>NB: Afstem med psykiatrien</t>
  </si>
  <si>
    <t>Lev. - Mod.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</si>
  <si>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</si>
  <si>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</si>
  <si>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</si>
  <si>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</si>
  <si>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</si>
  <si>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</si>
  <si>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</si>
  <si>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</si>
  <si>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</si>
  <si>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</si>
  <si>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</si>
  <si>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</si>
  <si>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</si>
  <si>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Syddanmark, somatiske sygehuse.</t>
  </si>
  <si>
    <t>OUH Odense</t>
  </si>
  <si>
    <t>Sygehus Sønderjylland</t>
  </si>
  <si>
    <t>Sydvestjysk Sygehus</t>
  </si>
  <si>
    <t>Fredericia, Kolding og Middelfart Sygehuse</t>
  </si>
  <si>
    <t>Vejle-Give sygehus</t>
  </si>
  <si>
    <t>De Vestdanske Friklinikker, Give</t>
  </si>
  <si>
    <t>Ikke fordelte udgifter Region Syddanmark, somatik</t>
  </si>
  <si>
    <t>Skema 6.1: Center for voldsramte (Bispebjerg)</t>
  </si>
  <si>
    <t>Skema 7: Vederlagsfrie ydelser mellem sygehusene. (1.000 kr.)</t>
  </si>
  <si>
    <t>Leasing- og lejeudgifter</t>
  </si>
  <si>
    <t>Øvrige i Region Syddanmark</t>
  </si>
  <si>
    <t>Afstemning af Øvrige i Region Syddanmark</t>
  </si>
  <si>
    <t>Lukkede poster (må kun bruges af Sundhedsdatastyrelsen)</t>
  </si>
  <si>
    <t>1.60.40: Andel af central administration af sundhed (til og med 2019)</t>
  </si>
  <si>
    <t>1.50.33: Andel af central administration af sundhed (ekskl. psykiatri)</t>
  </si>
  <si>
    <t>1.50.35: Administration af det psykiatriske område (kun central del)</t>
  </si>
  <si>
    <t>Δ2019-2020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</si>
  <si>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</si>
  <si>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</si>
  <si>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</si>
  <si>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</si>
  <si>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</si>
  <si>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</si>
  <si>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</si>
  <si>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</si>
  <si>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</si>
  <si>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</si>
  <si>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</si>
  <si>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</si>
  <si>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</si>
  <si>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</si>
  <si>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</si>
  <si>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</si>
  <si>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</si>
  <si>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</si>
  <si>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</si>
  <si>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</si>
  <si>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</si>
  <si>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</si>
  <si>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</si>
  <si>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</si>
  <si>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</si>
  <si>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</si>
  <si>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</si>
  <si>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</si>
  <si>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</si>
  <si>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</si>
  <si>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</si>
  <si>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</si>
  <si>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</si>
  <si>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</si>
  <si>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</si>
  <si>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</si>
  <si>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</si>
  <si>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</si>
  <si>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Skema 6.40: Øvrige (Kan kun benyttes efter aftale med Sundhedsdatastyrelsen)</t>
  </si>
  <si>
    <t>2020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</si>
  <si>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</si>
  <si>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</si>
  <si>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</si>
  <si>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Skema 1: Udgifter og indtægter på sygehusene/enhederne, eksklusiv omkostningssted 0001, Fælleskonto. (1.000 kr.)</t>
  </si>
  <si>
    <t>Skema 2: Fællesudgifter og -indtægter vedrørende sygehusene.
(1.000 kr.)</t>
  </si>
  <si>
    <t>Skema 3:Regionale fællesudgifter og -indtægter. (1.000 kr.)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</si>
</sst>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\ _k_r_._-;\-* #,##0.00\ _k_r_._-;_-* &quot;-&quot;??\ _k_r_._-;_-@_-"/>
    <numFmt numFmtId="164" formatCode="_-* #,##0.00_-;\-* #,##0.00_-;_-* &quot;-&quot;??_-;_-@_-"/>
    <numFmt numFmtId="165" formatCode="_ * #,##0.00_ ;_ * \-#,##0.00_ ;_ * &quot;-&quot;??_ ;_ @_ "/>
    <numFmt numFmtId="166" formatCode="_ * #,##0_ ;_ * \-#,##0_ ;_ * &quot;-&quot;??_ ;_ @_ "/>
    <numFmt numFmtId="167" formatCode="#,###"/>
    <numFmt numFmtId="168" formatCode="_ * #,##0.00000_ ;_ * \-#,##0.00000_ ;_ * &quot;-&quot;??_ ;_ @_ "/>
    <numFmt numFmtId="169" formatCode="_ * #,##0.000000_ ;_ * \-#,##0.000000_ ;_ * &quot;-&quot;??_ ;_ @_ "/>
    <numFmt numFmtId="170" formatCode="_ &quot;kr.&quot;\ * #,##0.00_ ;_ &quot;kr.&quot;\ * \-#,##0.00_ ;_ &quot;kr.&quot;\ * &quot;-&quot;??_ ;_ @_ "/>
    <numFmt numFmtId="171" formatCode="_(* #,##0.00_);_(* \(#,##0.00\);_(* &quot;-&quot;??_);_(@_)"/>
    <numFmt numFmtId="172" formatCode="##,##0"/>
  </numFmts>
  <fonts count="5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20"/>
      <name val="Calibri"/>
      <family val="2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u/>
      <sz val="11"/>
      <color rgb="FF275E94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7">
    <xf numFmtId="0" fontId="0" fillId="0" borderId="0"/>
    <xf numFmtId="165" fontId="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0" borderId="0" applyNumberFormat="0" applyFill="0" applyBorder="0" applyAlignment="0" applyProtection="0"/>
    <xf numFmtId="0" fontId="21" fillId="18" borderId="3" applyNumberFormat="0" applyFont="0" applyAlignment="0" applyProtection="0"/>
    <xf numFmtId="0" fontId="23" fillId="19" borderId="4" applyNumberFormat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6" fillId="9" borderId="4" applyNumberFormat="0" applyAlignment="0" applyProtection="0"/>
    <xf numFmtId="0" fontId="7" fillId="20" borderId="5" applyNumberFormat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19" borderId="6" applyNumberFormat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34" fillId="5" borderId="0" applyNumberFormat="0" applyBorder="0" applyAlignment="0" applyProtection="0"/>
    <xf numFmtId="0" fontId="21" fillId="0" borderId="0"/>
    <xf numFmtId="0" fontId="21" fillId="18" borderId="3" applyNumberFormat="0" applyFont="0" applyAlignment="0" applyProtection="0"/>
    <xf numFmtId="9" fontId="21" fillId="0" borderId="0" applyFont="0" applyFill="0" applyBorder="0" applyAlignment="0" applyProtection="0"/>
    <xf numFmtId="0" fontId="21" fillId="0" borderId="0"/>
    <xf numFmtId="0" fontId="21" fillId="18" borderId="3" applyNumberFormat="0" applyFont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1" fillId="27" borderId="0" applyNumberFormat="0" applyBorder="0" applyAlignment="0" applyProtection="0"/>
    <xf numFmtId="0" fontId="42" fillId="28" borderId="0" applyNumberFormat="0" applyBorder="0" applyAlignment="0" applyProtection="0"/>
    <xf numFmtId="0" fontId="43" fillId="29" borderId="15" applyNumberFormat="0" applyAlignment="0" applyProtection="0"/>
    <xf numFmtId="0" fontId="44" fillId="30" borderId="16" applyNumberFormat="0" applyAlignment="0" applyProtection="0"/>
    <xf numFmtId="0" fontId="45" fillId="30" borderId="15" applyNumberFormat="0" applyAlignment="0" applyProtection="0"/>
    <xf numFmtId="0" fontId="46" fillId="0" borderId="17" applyNumberFormat="0" applyFill="0" applyAlignment="0" applyProtection="0"/>
    <xf numFmtId="0" fontId="47" fillId="31" borderId="18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5" fillId="0" borderId="20" applyNumberFormat="0" applyFill="0" applyAlignment="0" applyProtection="0"/>
    <xf numFmtId="0" fontId="17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4" fillId="46" borderId="0" applyNumberFormat="0" applyBorder="0" applyAlignment="0" applyProtection="0"/>
    <xf numFmtId="0" fontId="14" fillId="47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7" fillId="56" borderId="0" applyNumberFormat="0" applyBorder="0" applyAlignment="0" applyProtection="0"/>
    <xf numFmtId="0" fontId="50" fillId="0" borderId="0"/>
    <xf numFmtId="0" fontId="20" fillId="0" borderId="0"/>
    <xf numFmtId="0" fontId="1" fillId="0" borderId="0"/>
    <xf numFmtId="9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14" fillId="0" borderId="0"/>
    <xf numFmtId="170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4" fillId="0" borderId="0"/>
    <xf numFmtId="170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4" fillId="0" borderId="0"/>
    <xf numFmtId="0" fontId="20" fillId="0" borderId="0"/>
    <xf numFmtId="165" fontId="20" fillId="0" borderId="0" applyFont="0" applyFill="0" applyBorder="0" applyAlignment="0" applyProtection="0"/>
    <xf numFmtId="0" fontId="1" fillId="0" borderId="0"/>
    <xf numFmtId="9" fontId="20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20" fillId="0" borderId="0"/>
    <xf numFmtId="0" fontId="14" fillId="0" borderId="0"/>
    <xf numFmtId="0" fontId="20" fillId="0" borderId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20" fillId="0" borderId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20" fillId="0" borderId="0"/>
    <xf numFmtId="0" fontId="14" fillId="0" borderId="0"/>
    <xf numFmtId="165" fontId="14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20" fillId="0" borderId="0"/>
    <xf numFmtId="0" fontId="20" fillId="0" borderId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170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0" fillId="0" borderId="0"/>
    <xf numFmtId="0" fontId="14" fillId="0" borderId="0"/>
    <xf numFmtId="0" fontId="51" fillId="0" borderId="0" applyNumberFormat="0" applyFill="0" applyBorder="0" applyAlignment="0" applyProtection="0"/>
    <xf numFmtId="170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4" borderId="0" applyNumberFormat="0" applyBorder="0" applyAlignment="0" applyProtection="0"/>
    <xf numFmtId="171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6" fillId="11" borderId="0" applyNumberFormat="0" applyBorder="0" applyAlignment="0" applyProtection="0"/>
    <xf numFmtId="0" fontId="20" fillId="0" borderId="0"/>
    <xf numFmtId="0" fontId="1" fillId="7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1" fillId="12" borderId="0" applyNumberFormat="0" applyBorder="0" applyAlignment="0" applyProtection="0"/>
    <xf numFmtId="0" fontId="31" fillId="0" borderId="9" applyNumberFormat="0" applyFill="0" applyAlignment="0" applyProtection="0"/>
    <xf numFmtId="0" fontId="23" fillId="19" borderId="4" applyNumberFormat="0" applyAlignment="0" applyProtection="0"/>
    <xf numFmtId="0" fontId="6" fillId="23" borderId="0" applyNumberFormat="0" applyBorder="0" applyAlignment="0" applyProtection="0"/>
    <xf numFmtId="0" fontId="1" fillId="11" borderId="0" applyNumberFormat="0" applyBorder="0" applyAlignment="0" applyProtection="0"/>
    <xf numFmtId="0" fontId="30" fillId="0" borderId="8" applyNumberFormat="0" applyFill="0" applyAlignment="0" applyProtection="0"/>
    <xf numFmtId="0" fontId="23" fillId="19" borderId="4" applyNumberFormat="0" applyAlignment="0" applyProtection="0"/>
    <xf numFmtId="0" fontId="6" fillId="22" borderId="0" applyNumberFormat="0" applyBorder="0" applyAlignment="0" applyProtection="0"/>
    <xf numFmtId="0" fontId="1" fillId="10" borderId="0" applyNumberFormat="0" applyBorder="0" applyAlignment="0" applyProtection="0"/>
    <xf numFmtId="0" fontId="29" fillId="0" borderId="7" applyNumberFormat="0" applyFill="0" applyAlignment="0" applyProtection="0"/>
    <xf numFmtId="0" fontId="34" fillId="5" borderId="0" applyNumberFormat="0" applyBorder="0" applyAlignment="0" applyProtection="0"/>
    <xf numFmtId="0" fontId="6" fillId="21" borderId="0" applyNumberFormat="0" applyBorder="0" applyAlignment="0" applyProtection="0"/>
    <xf numFmtId="0" fontId="1" fillId="9" borderId="0" applyNumberFormat="0" applyBorder="0" applyAlignment="0" applyProtection="0"/>
    <xf numFmtId="0" fontId="25" fillId="6" borderId="0" applyNumberFormat="0" applyBorder="0" applyAlignment="0" applyProtection="0"/>
    <xf numFmtId="0" fontId="6" fillId="24" borderId="0" applyNumberFormat="0" applyBorder="0" applyAlignment="0" applyProtection="0"/>
    <xf numFmtId="0" fontId="6" fillId="17" borderId="0" applyNumberFormat="0" applyBorder="0" applyAlignment="0" applyProtection="0"/>
    <xf numFmtId="0" fontId="1" fillId="8" borderId="0" applyNumberFormat="0" applyBorder="0" applyAlignment="0" applyProtection="0"/>
    <xf numFmtId="0" fontId="24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1" fillId="7" borderId="0" applyNumberFormat="0" applyBorder="0" applyAlignment="0" applyProtection="0"/>
    <xf numFmtId="0" fontId="7" fillId="20" borderId="5" applyNumberFormat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32" borderId="19" applyNumberFormat="0" applyFont="0" applyAlignment="0" applyProtection="0"/>
    <xf numFmtId="9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51" fillId="0" borderId="0" applyNumberFormat="0" applyFill="0" applyBorder="0" applyAlignment="0" applyProtection="0"/>
    <xf numFmtId="165" fontId="50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0" fillId="0" borderId="0"/>
    <xf numFmtId="0" fontId="14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3" fillId="0" borderId="0"/>
    <xf numFmtId="0" fontId="20" fillId="18" borderId="3" applyNumberFormat="0" applyFont="0" applyAlignment="0" applyProtection="0"/>
    <xf numFmtId="0" fontId="20" fillId="18" borderId="3" applyNumberFormat="0" applyFont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4" fillId="0" borderId="0"/>
    <xf numFmtId="171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0" fillId="0" borderId="0"/>
    <xf numFmtId="9" fontId="5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4" fillId="0" borderId="0"/>
    <xf numFmtId="9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0" fillId="18" borderId="3" applyNumberFormat="0" applyFont="0" applyAlignment="0" applyProtection="0"/>
    <xf numFmtId="0" fontId="20" fillId="18" borderId="3" applyNumberFormat="0" applyFont="0" applyAlignment="0" applyProtection="0"/>
    <xf numFmtId="0" fontId="23" fillId="19" borderId="4" applyNumberFormat="0" applyAlignment="0" applyProtection="0"/>
    <xf numFmtId="0" fontId="23" fillId="19" borderId="4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18" borderId="3" applyNumberFormat="0" applyFont="0" applyAlignment="0" applyProtection="0"/>
    <xf numFmtId="0" fontId="20" fillId="18" borderId="3" applyNumberFormat="0" applyFont="0" applyAlignment="0" applyProtection="0"/>
    <xf numFmtId="0" fontId="20" fillId="18" borderId="3" applyNumberFormat="0" applyFont="0" applyAlignment="0" applyProtection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</cellStyleXfs>
  <cellXfs count="236">
    <xf numFmtId="0" fontId="0" fillId="0" borderId="0" xfId="0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Fill="1" applyProtection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9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Protection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0" fillId="0" borderId="0" xfId="0" applyFont="1"/>
    <xf numFmtId="3" fontId="0" fillId="0" borderId="0" xfId="0" applyNumberFormat="1" applyFont="1"/>
    <xf numFmtId="3" fontId="12" fillId="0" borderId="0" xfId="0" applyNumberFormat="1" applyFont="1" applyAlignment="1">
      <alignment horizontal="righ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8" fillId="0" borderId="0" xfId="0" applyFont="1" applyFill="1" applyProtection="1"/>
    <xf numFmtId="0" fontId="8" fillId="0" borderId="0" xfId="0" applyFont="1" applyFill="1"/>
    <xf numFmtId="0" fontId="15" fillId="0" borderId="0" xfId="0" applyFont="1"/>
    <xf numFmtId="3" fontId="15" fillId="0" borderId="0" xfId="0" applyNumberFormat="1" applyFont="1"/>
    <xf numFmtId="0" fontId="0" fillId="0" borderId="0" xfId="0" applyAlignment="1">
      <alignment wrapText="1"/>
    </xf>
    <xf numFmtId="0" fontId="0" fillId="0" borderId="0" xfId="0" applyFont="1" applyFill="1"/>
    <xf numFmtId="49" fontId="1" fillId="0" borderId="0" xfId="0" applyNumberFormat="1" applyFont="1" applyAlignment="1">
      <alignment wrapText="1"/>
    </xf>
    <xf numFmtId="0" fontId="2" fillId="0" borderId="0" xfId="0" applyFont="1" applyFill="1" applyAlignment="1"/>
    <xf numFmtId="0" fontId="0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2" fillId="2" borderId="0" xfId="0" applyFont="1" applyFill="1" applyAlignment="1"/>
    <xf numFmtId="0" fontId="0" fillId="2" borderId="0" xfId="0" applyFont="1" applyFill="1"/>
    <xf numFmtId="0" fontId="2" fillId="2" borderId="0" xfId="0" applyFont="1" applyFill="1"/>
    <xf numFmtId="0" fontId="1" fillId="2" borderId="0" xfId="0" applyFont="1" applyFill="1"/>
    <xf numFmtId="167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/>
    <xf numFmtId="0" fontId="0" fillId="0" borderId="0" xfId="0"/>
    <xf numFmtId="3" fontId="1" fillId="0" borderId="0" xfId="0" applyNumberFormat="1" applyFont="1" applyFill="1" applyAlignment="1" applyProtection="1">
      <alignment horizontal="right"/>
    </xf>
    <xf numFmtId="0" fontId="10" fillId="0" borderId="0" xfId="0" applyFont="1" applyFill="1"/>
    <xf numFmtId="0" fontId="11" fillId="0" borderId="0" xfId="0" applyFont="1" applyFill="1" applyAlignment="1">
      <alignment horizontal="center"/>
    </xf>
    <xf numFmtId="0" fontId="15" fillId="0" borderId="0" xfId="0" applyFont="1"/>
    <xf numFmtId="3" fontId="15" fillId="0" borderId="0" xfId="0" applyNumberFormat="1" applyFont="1"/>
    <xf numFmtId="0" fontId="16" fillId="0" borderId="0" xfId="0" applyFont="1" applyAlignment="1">
      <alignment horizontal="center"/>
    </xf>
    <xf numFmtId="0" fontId="0" fillId="0" borderId="0" xfId="0"/>
    <xf numFmtId="0" fontId="0" fillId="0" borderId="0" xfId="0" applyProtection="1"/>
    <xf numFmtId="3" fontId="0" fillId="0" borderId="0" xfId="0" applyNumberFormat="1" applyFont="1"/>
    <xf numFmtId="0" fontId="15" fillId="0" borderId="0" xfId="0" applyFont="1"/>
    <xf numFmtId="3" fontId="15" fillId="0" borderId="0" xfId="0" applyNumberFormat="1" applyFont="1"/>
    <xf numFmtId="0" fontId="15" fillId="0" borderId="0" xfId="0" applyFont="1" applyProtection="1"/>
    <xf numFmtId="3" fontId="0" fillId="0" borderId="0" xfId="0" applyNumberFormat="1" applyFont="1" applyFill="1"/>
    <xf numFmtId="0" fontId="16" fillId="0" borderId="0" xfId="0" applyFont="1" applyAlignment="1">
      <alignment horizontal="center"/>
    </xf>
    <xf numFmtId="0" fontId="0" fillId="0" borderId="0" xfId="0"/>
    <xf numFmtId="0" fontId="19" fillId="0" borderId="0" xfId="0" applyFont="1"/>
    <xf numFmtId="167" fontId="19" fillId="0" borderId="0" xfId="0" applyNumberFormat="1" applyFont="1"/>
    <xf numFmtId="167" fontId="15" fillId="0" borderId="0" xfId="0" applyNumberFormat="1" applyFont="1"/>
    <xf numFmtId="0" fontId="0" fillId="0" borderId="0" xfId="0" applyProtection="1"/>
    <xf numFmtId="0" fontId="0" fillId="0" borderId="0" xfId="0" applyFill="1" applyProtection="1"/>
    <xf numFmtId="0" fontId="11" fillId="0" borderId="0" xfId="0" applyFont="1" applyFill="1" applyAlignment="1" applyProtection="1">
      <alignment horizontal="center"/>
    </xf>
    <xf numFmtId="0" fontId="15" fillId="0" borderId="0" xfId="0" applyFont="1" applyProtection="1"/>
    <xf numFmtId="0" fontId="10" fillId="2" borderId="0" xfId="0" applyFont="1" applyFill="1" applyAlignment="1" applyProtection="1">
      <alignment wrapText="1"/>
    </xf>
    <xf numFmtId="0" fontId="10" fillId="0" borderId="0" xfId="0" applyFont="1" applyFill="1" applyAlignment="1" applyProtection="1">
      <alignment wrapText="1"/>
    </xf>
    <xf numFmtId="167" fontId="1" fillId="0" borderId="0" xfId="0" applyNumberFormat="1" applyFont="1" applyFill="1" applyAlignment="1" applyProtection="1">
      <alignment horizontal="right"/>
    </xf>
    <xf numFmtId="167" fontId="0" fillId="0" borderId="0" xfId="0" applyNumberFormat="1" applyProtection="1"/>
    <xf numFmtId="167" fontId="0" fillId="0" borderId="0" xfId="0" applyNumberFormat="1" applyProtection="1">
      <protection locked="0"/>
    </xf>
    <xf numFmtId="167" fontId="19" fillId="0" borderId="0" xfId="0" applyNumberFormat="1" applyFont="1" applyProtection="1"/>
    <xf numFmtId="167" fontId="10" fillId="2" borderId="0" xfId="0" applyNumberFormat="1" applyFont="1" applyFill="1" applyAlignment="1" applyProtection="1">
      <alignment horizontal="center" wrapText="1"/>
    </xf>
    <xf numFmtId="167" fontId="19" fillId="2" borderId="0" xfId="0" applyNumberFormat="1" applyFont="1" applyFill="1" applyAlignment="1" applyProtection="1">
      <alignment horizontal="center"/>
    </xf>
    <xf numFmtId="167" fontId="10" fillId="0" borderId="0" xfId="0" applyNumberFormat="1" applyFont="1" applyFill="1" applyAlignment="1" applyProtection="1">
      <alignment horizontal="center" wrapText="1"/>
    </xf>
    <xf numFmtId="167" fontId="19" fillId="0" borderId="0" xfId="0" applyNumberFormat="1" applyFont="1" applyFill="1" applyAlignment="1" applyProtection="1">
      <alignment horizontal="center"/>
    </xf>
    <xf numFmtId="0" fontId="16" fillId="2" borderId="0" xfId="0" applyFont="1" applyFill="1" applyAlignment="1" applyProtection="1">
      <alignment wrapText="1"/>
    </xf>
    <xf numFmtId="167" fontId="16" fillId="2" borderId="0" xfId="0" applyNumberFormat="1" applyFont="1" applyFill="1" applyAlignment="1" applyProtection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/>
    <xf numFmtId="167" fontId="10" fillId="2" borderId="0" xfId="0" applyNumberFormat="1" applyFont="1" applyFill="1" applyAlignment="1" applyProtection="1">
      <alignment wrapText="1"/>
    </xf>
    <xf numFmtId="167" fontId="10" fillId="0" borderId="0" xfId="0" applyNumberFormat="1" applyFont="1" applyFill="1" applyAlignment="1" applyProtection="1">
      <alignment wrapText="1"/>
    </xf>
    <xf numFmtId="167" fontId="16" fillId="2" borderId="0" xfId="0" applyNumberFormat="1" applyFont="1" applyFill="1" applyAlignment="1" applyProtection="1">
      <alignment wrapText="1"/>
    </xf>
    <xf numFmtId="167" fontId="10" fillId="2" borderId="0" xfId="0" applyNumberFormat="1" applyFont="1" applyFill="1" applyAlignment="1" applyProtection="1">
      <alignment wrapText="1"/>
      <protection locked="0"/>
    </xf>
    <xf numFmtId="167" fontId="10" fillId="0" borderId="0" xfId="0" applyNumberFormat="1" applyFont="1" applyFill="1" applyAlignment="1" applyProtection="1">
      <alignment wrapText="1"/>
      <protection locked="0"/>
    </xf>
    <xf numFmtId="9" fontId="0" fillId="2" borderId="0" xfId="59" applyFont="1" applyFill="1" applyProtection="1">
      <protection locked="0"/>
    </xf>
    <xf numFmtId="0" fontId="2" fillId="0" borderId="0" xfId="0" applyFont="1" applyFill="1" applyProtection="1"/>
    <xf numFmtId="0" fontId="7" fillId="0" borderId="0" xfId="0" applyFont="1" applyFill="1" applyProtection="1"/>
    <xf numFmtId="0" fontId="0" fillId="0" borderId="0" xfId="0" applyFont="1" applyFill="1" applyAlignment="1" applyProtection="1">
      <alignment wrapText="1"/>
      <protection locked="0"/>
    </xf>
    <xf numFmtId="0" fontId="1" fillId="2" borderId="0" xfId="0" applyFont="1" applyFill="1" applyProtection="1"/>
    <xf numFmtId="167" fontId="2" fillId="2" borderId="0" xfId="0" applyNumberFormat="1" applyFont="1" applyFill="1" applyAlignment="1" applyProtection="1"/>
    <xf numFmtId="3" fontId="2" fillId="0" borderId="0" xfId="0" applyNumberFormat="1" applyFont="1" applyFill="1" applyAlignment="1" applyProtection="1">
      <alignment horizontal="right"/>
    </xf>
    <xf numFmtId="49" fontId="13" fillId="2" borderId="0" xfId="0" applyNumberFormat="1" applyFont="1" applyFill="1" applyBorder="1" applyProtection="1">
      <protection locked="0"/>
    </xf>
    <xf numFmtId="167" fontId="2" fillId="0" borderId="0" xfId="0" applyNumberFormat="1" applyFont="1" applyFill="1" applyAlignment="1" applyProtection="1">
      <alignment horizontal="right"/>
    </xf>
    <xf numFmtId="167" fontId="1" fillId="2" borderId="0" xfId="0" applyNumberFormat="1" applyFont="1" applyFill="1" applyProtection="1">
      <protection locked="0"/>
    </xf>
    <xf numFmtId="49" fontId="0" fillId="0" borderId="0" xfId="4" applyNumberFormat="1" applyFont="1" applyFill="1" applyAlignment="1" applyProtection="1">
      <alignment wrapText="1"/>
      <protection locked="0"/>
    </xf>
    <xf numFmtId="49" fontId="0" fillId="2" borderId="0" xfId="4" applyNumberFormat="1" applyFont="1" applyFill="1" applyAlignment="1" applyProtection="1">
      <alignment wrapText="1"/>
      <protection locked="0"/>
    </xf>
    <xf numFmtId="0" fontId="1" fillId="0" borderId="0" xfId="0" applyFont="1" applyFill="1" applyProtection="1"/>
    <xf numFmtId="167" fontId="1" fillId="0" borderId="0" xfId="0" applyNumberFormat="1" applyFont="1" applyFill="1" applyProtection="1">
      <protection locked="0"/>
    </xf>
    <xf numFmtId="3" fontId="0" fillId="0" borderId="0" xfId="0" applyNumberFormat="1" applyFont="1" applyFill="1" applyProtection="1">
      <protection locked="0"/>
    </xf>
    <xf numFmtId="0" fontId="0" fillId="2" borderId="0" xfId="0" applyFont="1" applyFill="1" applyBorder="1" applyProtection="1"/>
    <xf numFmtId="49" fontId="6" fillId="0" borderId="0" xfId="0" applyNumberFormat="1" applyFont="1" applyAlignment="1" applyProtection="1">
      <alignment wrapText="1"/>
    </xf>
    <xf numFmtId="167" fontId="0" fillId="2" borderId="0" xfId="0" applyNumberFormat="1" applyFont="1" applyFill="1" applyBorder="1" applyProtection="1"/>
    <xf numFmtId="0" fontId="0" fillId="0" borderId="0" xfId="0" applyFont="1" applyFill="1" applyBorder="1" applyProtection="1"/>
    <xf numFmtId="167" fontId="0" fillId="0" borderId="0" xfId="0" applyNumberFormat="1" applyFont="1" applyFill="1" applyBorder="1" applyProtection="1"/>
    <xf numFmtId="167" fontId="15" fillId="2" borderId="0" xfId="0" applyNumberFormat="1" applyFont="1" applyFill="1" applyProtection="1"/>
    <xf numFmtId="167" fontId="0" fillId="2" borderId="0" xfId="4" applyNumberFormat="1" applyFont="1" applyFill="1" applyProtection="1"/>
    <xf numFmtId="166" fontId="0" fillId="2" borderId="0" xfId="4" applyNumberFormat="1" applyFont="1" applyFill="1" applyAlignment="1" applyProtection="1">
      <alignment horizontal="right"/>
    </xf>
    <xf numFmtId="167" fontId="0" fillId="0" borderId="0" xfId="4" applyNumberFormat="1" applyFont="1" applyFill="1" applyProtection="1"/>
    <xf numFmtId="166" fontId="0" fillId="0" borderId="0" xfId="4" applyNumberFormat="1" applyFont="1" applyFill="1" applyAlignment="1" applyProtection="1">
      <alignment horizontal="right"/>
    </xf>
    <xf numFmtId="167" fontId="0" fillId="0" borderId="0" xfId="4" applyNumberFormat="1" applyFont="1" applyFill="1" applyBorder="1" applyProtection="1"/>
    <xf numFmtId="167" fontId="0" fillId="2" borderId="0" xfId="4" applyNumberFormat="1" applyFont="1" applyFill="1" applyBorder="1" applyProtection="1"/>
    <xf numFmtId="167" fontId="15" fillId="2" borderId="0" xfId="4" applyNumberFormat="1" applyFont="1" applyFill="1" applyProtection="1"/>
    <xf numFmtId="166" fontId="15" fillId="2" borderId="0" xfId="4" applyNumberFormat="1" applyFont="1" applyFill="1" applyAlignment="1" applyProtection="1">
      <alignment horizontal="right"/>
    </xf>
    <xf numFmtId="166" fontId="15" fillId="2" borderId="0" xfId="4" applyNumberFormat="1" applyFont="1" applyFill="1" applyProtection="1">
      <protection locked="0"/>
    </xf>
    <xf numFmtId="0" fontId="15" fillId="2" borderId="0" xfId="0" applyFont="1" applyFill="1" applyBorder="1" applyProtection="1"/>
    <xf numFmtId="167" fontId="15" fillId="2" borderId="0" xfId="0" applyNumberFormat="1" applyFont="1" applyFill="1" applyBorder="1" applyProtection="1"/>
    <xf numFmtId="0" fontId="1" fillId="0" borderId="0" xfId="0" applyFont="1" applyFill="1" applyAlignment="1" applyProtection="1">
      <alignment wrapText="1"/>
    </xf>
    <xf numFmtId="167" fontId="1" fillId="0" borderId="0" xfId="0" applyNumberFormat="1" applyFont="1" applyFill="1" applyAlignment="1" applyProtection="1">
      <alignment wrapText="1"/>
      <protection locked="0"/>
    </xf>
    <xf numFmtId="167" fontId="1" fillId="0" borderId="0" xfId="0" applyNumberFormat="1" applyFont="1" applyFill="1" applyAlignment="1" applyProtection="1">
      <alignment wrapText="1"/>
    </xf>
    <xf numFmtId="0" fontId="15" fillId="0" borderId="0" xfId="0" applyFont="1" applyFill="1" applyProtection="1"/>
    <xf numFmtId="167" fontId="15" fillId="0" borderId="0" xfId="0" applyNumberFormat="1" applyFont="1" applyFill="1" applyProtection="1"/>
    <xf numFmtId="167" fontId="15" fillId="0" borderId="0" xfId="4" applyNumberFormat="1" applyFont="1" applyFill="1" applyProtection="1"/>
    <xf numFmtId="166" fontId="15" fillId="0" borderId="0" xfId="4" applyNumberFormat="1" applyFont="1" applyFill="1" applyAlignment="1" applyProtection="1">
      <alignment horizontal="right"/>
    </xf>
    <xf numFmtId="166" fontId="15" fillId="0" borderId="0" xfId="4" applyNumberFormat="1" applyFont="1" applyFill="1" applyProtection="1">
      <protection locked="0"/>
    </xf>
    <xf numFmtId="0" fontId="15" fillId="0" borderId="0" xfId="0" applyFont="1" applyFill="1" applyBorder="1" applyProtection="1"/>
    <xf numFmtId="167" fontId="15" fillId="0" borderId="0" xfId="0" applyNumberFormat="1" applyFont="1" applyFill="1" applyBorder="1" applyProtection="1"/>
    <xf numFmtId="168" fontId="15" fillId="0" borderId="0" xfId="4" applyNumberFormat="1" applyFont="1" applyFill="1" applyBorder="1" applyProtection="1">
      <protection locked="0"/>
    </xf>
    <xf numFmtId="169" fontId="15" fillId="2" borderId="0" xfId="4" applyNumberFormat="1" applyFont="1" applyFill="1" applyBorder="1" applyProtection="1">
      <protection locked="0"/>
    </xf>
    <xf numFmtId="168" fontId="15" fillId="0" borderId="0" xfId="4" applyNumberFormat="1" applyFont="1" applyFill="1" applyProtection="1">
      <protection locked="0"/>
    </xf>
    <xf numFmtId="167" fontId="0" fillId="2" borderId="0" xfId="0" applyNumberFormat="1" applyFont="1" applyFill="1" applyBorder="1" applyProtection="1">
      <protection locked="0"/>
    </xf>
    <xf numFmtId="167" fontId="0" fillId="0" borderId="0" xfId="0" applyNumberFormat="1" applyFont="1" applyFill="1" applyBorder="1" applyProtection="1">
      <protection locked="0"/>
    </xf>
    <xf numFmtId="0" fontId="2" fillId="0" borderId="0" xfId="0" applyFont="1"/>
    <xf numFmtId="0" fontId="0" fillId="0" borderId="0" xfId="0" applyProtection="1"/>
    <xf numFmtId="0" fontId="0" fillId="0" borderId="0" xfId="0" applyFill="1" applyProtection="1"/>
    <xf numFmtId="3" fontId="2" fillId="0" borderId="0" xfId="0" applyNumberFormat="1" applyFont="1"/>
    <xf numFmtId="0" fontId="2" fillId="0" borderId="0" xfId="0" applyFont="1" applyProtection="1"/>
    <xf numFmtId="0" fontId="2" fillId="0" borderId="0" xfId="0" applyFont="1" applyAlignment="1">
      <alignment horizontal="left"/>
    </xf>
    <xf numFmtId="3" fontId="0" fillId="0" borderId="0" xfId="0" applyNumberFormat="1" applyFont="1"/>
    <xf numFmtId="0" fontId="15" fillId="0" borderId="0" xfId="0" applyFont="1"/>
    <xf numFmtId="3" fontId="15" fillId="0" borderId="0" xfId="0" applyNumberFormat="1" applyFont="1"/>
    <xf numFmtId="0" fontId="15" fillId="0" borderId="0" xfId="0" applyFont="1" applyProtection="1"/>
    <xf numFmtId="0" fontId="2" fillId="0" borderId="0" xfId="0" applyFont="1" applyAlignment="1">
      <alignment wrapText="1"/>
    </xf>
    <xf numFmtId="0" fontId="15" fillId="0" borderId="0" xfId="0" applyFont="1" applyAlignment="1">
      <alignment wrapText="1"/>
    </xf>
    <xf numFmtId="3" fontId="1" fillId="0" borderId="0" xfId="0" applyNumberFormat="1" applyFont="1"/>
    <xf numFmtId="3" fontId="0" fillId="0" borderId="0" xfId="0" applyNumberFormat="1" applyFont="1" applyProtection="1"/>
    <xf numFmtId="166" fontId="0" fillId="2" borderId="0" xfId="4" applyNumberFormat="1" applyFont="1" applyFill="1" applyBorder="1" applyProtection="1">
      <protection locked="0"/>
    </xf>
    <xf numFmtId="166" fontId="0" fillId="0" borderId="0" xfId="4" applyNumberFormat="1" applyFont="1" applyFill="1" applyBorder="1" applyProtection="1">
      <protection locked="0"/>
    </xf>
    <xf numFmtId="166" fontId="0" fillId="2" borderId="0" xfId="4" applyNumberFormat="1" applyFont="1" applyFill="1" applyProtection="1">
      <protection locked="0"/>
    </xf>
    <xf numFmtId="167" fontId="2" fillId="2" borderId="0" xfId="0" applyNumberFormat="1" applyFont="1" applyFill="1" applyProtection="1"/>
    <xf numFmtId="167" fontId="2" fillId="0" borderId="0" xfId="0" applyNumberFormat="1" applyFont="1" applyFill="1" applyProtection="1"/>
    <xf numFmtId="0" fontId="1" fillId="0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3" fontId="0" fillId="0" borderId="0" xfId="0" applyNumberFormat="1" applyFont="1" applyFill="1" applyAlignment="1" applyProtection="1">
      <alignment horizontal="right"/>
    </xf>
    <xf numFmtId="3" fontId="2" fillId="2" borderId="0" xfId="0" applyNumberFormat="1" applyFont="1" applyFill="1" applyAlignment="1" applyProtection="1">
      <alignment horizontal="right"/>
    </xf>
    <xf numFmtId="0" fontId="0" fillId="0" borderId="0" xfId="0" applyFont="1" applyFill="1" applyProtection="1">
      <protection locked="0"/>
    </xf>
    <xf numFmtId="0" fontId="0" fillId="0" borderId="0" xfId="0" applyFont="1" applyFill="1" applyProtection="1"/>
    <xf numFmtId="0" fontId="2" fillId="0" borderId="0" xfId="0" applyFont="1" applyFill="1" applyAlignment="1" applyProtection="1"/>
    <xf numFmtId="49" fontId="0" fillId="0" borderId="0" xfId="0" applyNumberFormat="1" applyFont="1" applyFill="1" applyAlignment="1" applyProtection="1">
      <alignment wrapText="1"/>
      <protection locked="0"/>
    </xf>
    <xf numFmtId="167" fontId="0" fillId="2" borderId="0" xfId="0" applyNumberFormat="1" applyFont="1" applyFill="1" applyProtection="1"/>
    <xf numFmtId="167" fontId="0" fillId="2" borderId="0" xfId="0" applyNumberFormat="1" applyFont="1" applyFill="1" applyAlignment="1" applyProtection="1">
      <alignment horizontal="right"/>
    </xf>
    <xf numFmtId="167" fontId="0" fillId="0" borderId="0" xfId="0" applyNumberFormat="1" applyFont="1" applyFill="1" applyProtection="1"/>
    <xf numFmtId="167" fontId="0" fillId="0" borderId="0" xfId="0" applyNumberFormat="1" applyFont="1" applyFill="1" applyAlignment="1" applyProtection="1">
      <alignment horizontal="right"/>
    </xf>
    <xf numFmtId="167" fontId="2" fillId="2" borderId="0" xfId="0" applyNumberFormat="1" applyFont="1" applyFill="1" applyAlignment="1" applyProtection="1">
      <alignment horizontal="right"/>
    </xf>
    <xf numFmtId="167" fontId="2" fillId="0" borderId="0" xfId="0" applyNumberFormat="1" applyFont="1" applyFill="1" applyAlignment="1" applyProtection="1"/>
    <xf numFmtId="166" fontId="0" fillId="0" borderId="0" xfId="4" applyNumberFormat="1" applyFont="1" applyFill="1" applyProtection="1">
      <protection locked="0"/>
    </xf>
    <xf numFmtId="0" fontId="35" fillId="2" borderId="0" xfId="0" applyFont="1" applyFill="1" applyProtection="1">
      <protection locked="0"/>
    </xf>
    <xf numFmtId="0" fontId="16" fillId="0" borderId="0" xfId="0" applyFont="1" applyAlignment="1">
      <alignment horizontal="center"/>
    </xf>
    <xf numFmtId="0" fontId="0" fillId="0" borderId="0" xfId="0"/>
    <xf numFmtId="166" fontId="0" fillId="0" borderId="0" xfId="4" applyNumberFormat="1" applyFont="1" applyFill="1" applyAlignment="1" applyProtection="1">
      <alignment wrapText="1"/>
      <protection locked="0"/>
    </xf>
    <xf numFmtId="0" fontId="18" fillId="2" borderId="0" xfId="0" applyFont="1" applyFill="1" applyProtection="1"/>
    <xf numFmtId="167" fontId="18" fillId="2" borderId="0" xfId="0" applyNumberFormat="1" applyFont="1" applyFill="1" applyProtection="1"/>
    <xf numFmtId="167" fontId="18" fillId="2" borderId="0" xfId="0" applyNumberFormat="1" applyFont="1" applyFill="1" applyProtection="1">
      <protection locked="0"/>
    </xf>
    <xf numFmtId="0" fontId="13" fillId="2" borderId="0" xfId="0" applyFont="1" applyFill="1" applyAlignment="1" applyProtection="1">
      <alignment horizontal="left" vertical="center" indent="2"/>
      <protection locked="0"/>
    </xf>
    <xf numFmtId="0" fontId="13" fillId="0" borderId="0" xfId="0" applyFont="1" applyFill="1" applyAlignment="1" applyProtection="1">
      <alignment horizontal="left" vertical="center" indent="2"/>
      <protection locked="0"/>
    </xf>
    <xf numFmtId="9" fontId="0" fillId="0" borderId="0" xfId="59" applyFont="1" applyFill="1" applyProtection="1">
      <protection locked="0"/>
    </xf>
    <xf numFmtId="3" fontId="15" fillId="0" borderId="0" xfId="0" applyNumberFormat="1" applyFont="1" applyFill="1"/>
    <xf numFmtId="0" fontId="2" fillId="0" borderId="0" xfId="0" applyNumberFormat="1" applyFont="1"/>
    <xf numFmtId="0" fontId="2" fillId="0" borderId="0" xfId="0" applyNumberFormat="1" applyFont="1" applyProtection="1"/>
    <xf numFmtId="0" fontId="54" fillId="0" borderId="0" xfId="0" applyFont="1" applyFill="1" applyProtection="1">
      <protection locked="0"/>
    </xf>
    <xf numFmtId="49" fontId="0" fillId="2" borderId="0" xfId="0" applyNumberFormat="1" applyFont="1" applyFill="1" applyAlignment="1" applyProtection="1">
      <protection locked="0"/>
    </xf>
    <xf numFmtId="3" fontId="0" fillId="2" borderId="0" xfId="0" applyNumberFormat="1" applyFont="1" applyFill="1" applyProtection="1">
      <protection locked="0"/>
    </xf>
    <xf numFmtId="172" fontId="0" fillId="0" borderId="0" xfId="0" applyNumberFormat="1" applyFont="1" applyFill="1" applyProtection="1">
      <protection locked="0"/>
    </xf>
    <xf numFmtId="3" fontId="0" fillId="0" borderId="0" xfId="0" applyNumberFormat="1" applyFont="1" applyFill="1" applyBorder="1" applyProtection="1">
      <protection locked="0"/>
    </xf>
    <xf numFmtId="3" fontId="0" fillId="2" borderId="0" xfId="0" applyNumberFormat="1" applyFont="1" applyFill="1" applyBorder="1" applyProtection="1">
      <protection locked="0"/>
    </xf>
    <xf numFmtId="172" fontId="0" fillId="2" borderId="0" xfId="0" applyNumberFormat="1" applyFont="1" applyFill="1" applyBorder="1" applyProtection="1">
      <protection locked="0"/>
    </xf>
    <xf numFmtId="0" fontId="0" fillId="0" borderId="0" xfId="0" applyFill="1" applyProtection="1"/>
    <xf numFmtId="0" fontId="2" fillId="0" borderId="0" xfId="0" applyFont="1" applyFill="1" applyProtection="1"/>
    <xf numFmtId="0" fontId="0" fillId="0" borderId="0" xfId="0" applyProtection="1"/>
    <xf numFmtId="0" fontId="15" fillId="0" borderId="0" xfId="0" applyFont="1" applyProtection="1"/>
    <xf numFmtId="0" fontId="1" fillId="3" borderId="0" xfId="0" applyFont="1" applyFill="1" applyProtection="1">
      <protection locked="0"/>
    </xf>
    <xf numFmtId="0" fontId="2" fillId="3" borderId="0" xfId="0" applyFont="1" applyFill="1" applyProtection="1"/>
    <xf numFmtId="0" fontId="2" fillId="3" borderId="0" xfId="0" applyFont="1" applyFill="1" applyProtection="1">
      <protection locked="0"/>
    </xf>
    <xf numFmtId="167" fontId="1" fillId="3" borderId="0" xfId="0" applyNumberFormat="1" applyFont="1" applyFill="1" applyProtection="1"/>
    <xf numFmtId="167" fontId="2" fillId="3" borderId="0" xfId="0" applyNumberFormat="1" applyFont="1" applyFill="1" applyProtection="1"/>
    <xf numFmtId="167" fontId="2" fillId="2" borderId="0" xfId="0" applyNumberFormat="1" applyFont="1" applyFill="1" applyAlignment="1" applyProtection="1"/>
    <xf numFmtId="3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Protection="1">
      <protection locked="0"/>
    </xf>
    <xf numFmtId="167" fontId="2" fillId="0" borderId="0" xfId="0" applyNumberFormat="1" applyFont="1" applyFill="1" applyAlignment="1" applyProtection="1">
      <alignment horizontal="right"/>
    </xf>
    <xf numFmtId="0" fontId="15" fillId="2" borderId="0" xfId="0" applyFont="1" applyFill="1" applyProtection="1"/>
    <xf numFmtId="167" fontId="2" fillId="2" borderId="0" xfId="0" applyNumberFormat="1" applyFont="1" applyFill="1" applyProtection="1"/>
    <xf numFmtId="167" fontId="2" fillId="0" borderId="0" xfId="0" applyNumberFormat="1" applyFont="1" applyFill="1" applyProtection="1"/>
    <xf numFmtId="167" fontId="1" fillId="2" borderId="0" xfId="0" applyNumberFormat="1" applyFont="1" applyFill="1" applyProtection="1"/>
    <xf numFmtId="0" fontId="2" fillId="2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0" fillId="2" borderId="0" xfId="0" applyFont="1" applyFill="1" applyProtection="1">
      <protection locked="0"/>
    </xf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3" fontId="0" fillId="0" borderId="0" xfId="0" applyNumberFormat="1" applyFont="1" applyFill="1" applyAlignment="1" applyProtection="1">
      <alignment horizontal="right"/>
    </xf>
    <xf numFmtId="0" fontId="2" fillId="2" borderId="0" xfId="0" applyFont="1" applyFill="1" applyProtection="1"/>
    <xf numFmtId="3" fontId="2" fillId="2" borderId="0" xfId="0" applyNumberFormat="1" applyFont="1" applyFill="1" applyAlignment="1" applyProtection="1">
      <alignment horizontal="right"/>
    </xf>
    <xf numFmtId="0" fontId="0" fillId="0" borderId="0" xfId="0" applyFont="1" applyFill="1" applyProtection="1">
      <protection locked="0"/>
    </xf>
    <xf numFmtId="0" fontId="0" fillId="0" borderId="0" xfId="0" applyFont="1" applyFill="1" applyProtection="1"/>
    <xf numFmtId="0" fontId="2" fillId="0" borderId="0" xfId="0" applyFont="1" applyFill="1" applyAlignment="1" applyProtection="1"/>
    <xf numFmtId="167" fontId="0" fillId="2" borderId="0" xfId="0" applyNumberFormat="1" applyFont="1" applyFill="1" applyProtection="1">
      <protection locked="0"/>
    </xf>
    <xf numFmtId="167" fontId="0" fillId="2" borderId="0" xfId="0" applyNumberFormat="1" applyFont="1" applyFill="1" applyProtection="1"/>
    <xf numFmtId="167" fontId="0" fillId="2" borderId="0" xfId="0" applyNumberFormat="1" applyFont="1" applyFill="1" applyAlignment="1" applyProtection="1">
      <alignment horizontal="right"/>
    </xf>
    <xf numFmtId="167" fontId="0" fillId="0" borderId="0" xfId="0" applyNumberFormat="1" applyFont="1" applyFill="1" applyProtection="1">
      <protection locked="0"/>
    </xf>
    <xf numFmtId="167" fontId="0" fillId="0" borderId="0" xfId="0" applyNumberFormat="1" applyFont="1" applyFill="1" applyProtection="1"/>
    <xf numFmtId="167" fontId="0" fillId="0" borderId="0" xfId="0" applyNumberFormat="1" applyFont="1" applyFill="1" applyAlignment="1" applyProtection="1">
      <alignment horizontal="right"/>
    </xf>
    <xf numFmtId="167" fontId="2" fillId="2" borderId="0" xfId="0" applyNumberFormat="1" applyFont="1" applyFill="1" applyAlignment="1" applyProtection="1">
      <alignment horizontal="right"/>
    </xf>
    <xf numFmtId="167" fontId="2" fillId="0" borderId="0" xfId="0" applyNumberFormat="1" applyFont="1" applyFill="1" applyAlignment="1" applyProtection="1"/>
    <xf numFmtId="167" fontId="1" fillId="0" borderId="0" xfId="0" applyNumberFormat="1" applyFont="1" applyFill="1" applyProtection="1"/>
    <xf numFmtId="0" fontId="17" fillId="0" borderId="0" xfId="0" applyFont="1" applyProtection="1"/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/>
  </cellXfs>
  <cellStyles count="467">
    <cellStyle name="1000-sep (2 dec) 2" xfId="189" xr:uid="{00000000-0005-0000-0000-000000000000}"/>
    <cellStyle name="1000-sep (2 dec) 2 2" xfId="458" xr:uid="{00000000-0005-0000-0000-000001000000}"/>
    <cellStyle name="1000-sep (2 dec) 2 3" xfId="448" xr:uid="{00000000-0005-0000-0000-000002000000}"/>
    <cellStyle name="20 % - Farve1" xfId="77" builtinId="30" customBuiltin="1"/>
    <cellStyle name="20 % - Farve2" xfId="81" builtinId="34" customBuiltin="1"/>
    <cellStyle name="20 % - Farve3" xfId="85" builtinId="38" customBuiltin="1"/>
    <cellStyle name="20 % - Farve4" xfId="89" builtinId="42" customBuiltin="1"/>
    <cellStyle name="20 % - Farve5" xfId="93" builtinId="46" customBuiltin="1"/>
    <cellStyle name="20 % - Farve6" xfId="97" builtinId="50" customBuiltin="1"/>
    <cellStyle name="20 % - Markeringsfarve1 2" xfId="11" xr:uid="{00000000-0005-0000-0000-000009000000}"/>
    <cellStyle name="20 % - Markeringsfarve2 2" xfId="12" xr:uid="{00000000-0005-0000-0000-00000A000000}"/>
    <cellStyle name="20 % - Markeringsfarve3 2" xfId="13" xr:uid="{00000000-0005-0000-0000-00000B000000}"/>
    <cellStyle name="20 % - Markeringsfarve4 2" xfId="14" xr:uid="{00000000-0005-0000-0000-00000C000000}"/>
    <cellStyle name="20 % - Markeringsfarve5 2" xfId="15" xr:uid="{00000000-0005-0000-0000-00000D000000}"/>
    <cellStyle name="20 % - Markeringsfarve6 2" xfId="16" xr:uid="{00000000-0005-0000-0000-00000E000000}"/>
    <cellStyle name="20% - Accent1" xfId="188" xr:uid="{00000000-0005-0000-0000-00000F000000}"/>
    <cellStyle name="20% - Accent2" xfId="195" xr:uid="{00000000-0005-0000-0000-000010000000}"/>
    <cellStyle name="20% - Accent3" xfId="193" xr:uid="{00000000-0005-0000-0000-000011000000}"/>
    <cellStyle name="20% - Accent4" xfId="221" xr:uid="{00000000-0005-0000-0000-000012000000}"/>
    <cellStyle name="20% - Accent5" xfId="217" xr:uid="{00000000-0005-0000-0000-000013000000}"/>
    <cellStyle name="20% - Accent6" xfId="213" xr:uid="{00000000-0005-0000-0000-000014000000}"/>
    <cellStyle name="40 % - Farve1" xfId="78" builtinId="31" customBuiltin="1"/>
    <cellStyle name="40 % - Farve2" xfId="82" builtinId="35" customBuiltin="1"/>
    <cellStyle name="40 % - Farve3" xfId="86" builtinId="39" customBuiltin="1"/>
    <cellStyle name="40 % - Farve4" xfId="90" builtinId="43" customBuiltin="1"/>
    <cellStyle name="40 % - Farve5" xfId="94" builtinId="47" customBuiltin="1"/>
    <cellStyle name="40 % - Farve6" xfId="98" builtinId="51" customBuiltin="1"/>
    <cellStyle name="40 % - Markeringsfarve1 2" xfId="17" xr:uid="{00000000-0005-0000-0000-00001B000000}"/>
    <cellStyle name="40 % - Markeringsfarve2 2" xfId="18" xr:uid="{00000000-0005-0000-0000-00001C000000}"/>
    <cellStyle name="40 % - Markeringsfarve3 2" xfId="19" xr:uid="{00000000-0005-0000-0000-00001D000000}"/>
    <cellStyle name="40 % - Markeringsfarve4 2" xfId="20" xr:uid="{00000000-0005-0000-0000-00001E000000}"/>
    <cellStyle name="40 % - Markeringsfarve5 2" xfId="21" xr:uid="{00000000-0005-0000-0000-00001F000000}"/>
    <cellStyle name="40 % - Markeringsfarve6 2" xfId="22" xr:uid="{00000000-0005-0000-0000-000020000000}"/>
    <cellStyle name="40% - Accent1" xfId="209" xr:uid="{00000000-0005-0000-0000-000021000000}"/>
    <cellStyle name="40% - Accent2" xfId="205" xr:uid="{00000000-0005-0000-0000-000022000000}"/>
    <cellStyle name="40% - Accent3" xfId="201" xr:uid="{00000000-0005-0000-0000-000023000000}"/>
    <cellStyle name="40% - Accent4" xfId="198" xr:uid="{00000000-0005-0000-0000-000024000000}"/>
    <cellStyle name="40% - Accent5" xfId="194" xr:uid="{00000000-0005-0000-0000-000025000000}"/>
    <cellStyle name="40% - Accent6" xfId="192" xr:uid="{00000000-0005-0000-0000-000026000000}"/>
    <cellStyle name="60 % - Farve1" xfId="79" builtinId="32" customBuiltin="1"/>
    <cellStyle name="60 % - Farve2" xfId="83" builtinId="36" customBuiltin="1"/>
    <cellStyle name="60 % - Farve3" xfId="87" builtinId="40" customBuiltin="1"/>
    <cellStyle name="60 % - Farve4" xfId="91" builtinId="44" customBuiltin="1"/>
    <cellStyle name="60 % - Farve5" xfId="95" builtinId="48" customBuiltin="1"/>
    <cellStyle name="60 % - Farve6" xfId="99" builtinId="52" customBuiltin="1"/>
    <cellStyle name="60 % - Markeringsfarve1 2" xfId="23" xr:uid="{00000000-0005-0000-0000-00002D000000}"/>
    <cellStyle name="60 % - Markeringsfarve2 2" xfId="24" xr:uid="{00000000-0005-0000-0000-00002E000000}"/>
    <cellStyle name="60 % - Markeringsfarve3 2" xfId="25" xr:uid="{00000000-0005-0000-0000-00002F000000}"/>
    <cellStyle name="60 % - Markeringsfarve4 2" xfId="26" xr:uid="{00000000-0005-0000-0000-000030000000}"/>
    <cellStyle name="60 % - Markeringsfarve5 2" xfId="27" xr:uid="{00000000-0005-0000-0000-000031000000}"/>
    <cellStyle name="60 % - Markeringsfarve6 2" xfId="28" xr:uid="{00000000-0005-0000-0000-000032000000}"/>
    <cellStyle name="60% - Accent1" xfId="200" xr:uid="{00000000-0005-0000-0000-000033000000}"/>
    <cellStyle name="60% - Accent2" xfId="196" xr:uid="{00000000-0005-0000-0000-000034000000}"/>
    <cellStyle name="60% - Accent3" xfId="199" xr:uid="{00000000-0005-0000-0000-000035000000}"/>
    <cellStyle name="60% - Accent4" xfId="224" xr:uid="{00000000-0005-0000-0000-000036000000}"/>
    <cellStyle name="60% - Accent5" xfId="220" xr:uid="{00000000-0005-0000-0000-000037000000}"/>
    <cellStyle name="60% - Accent6" xfId="216" xr:uid="{00000000-0005-0000-0000-000038000000}"/>
    <cellStyle name="Accent1" xfId="212" xr:uid="{00000000-0005-0000-0000-000039000000}"/>
    <cellStyle name="Accent2" xfId="208" xr:uid="{00000000-0005-0000-0000-00003A000000}"/>
    <cellStyle name="Accent3" xfId="204" xr:uid="{00000000-0005-0000-0000-00003B000000}"/>
    <cellStyle name="Accent4" xfId="223" xr:uid="{00000000-0005-0000-0000-00003C000000}"/>
    <cellStyle name="Accent5" xfId="219" xr:uid="{00000000-0005-0000-0000-00003D000000}"/>
    <cellStyle name="Accent6" xfId="215" xr:uid="{00000000-0005-0000-0000-00003E000000}"/>
    <cellStyle name="Advarselstekst" xfId="73" builtinId="11" customBuiltin="1"/>
    <cellStyle name="Advarselstekst 2" xfId="29" xr:uid="{00000000-0005-0000-0000-000040000000}"/>
    <cellStyle name="Bad" xfId="211" xr:uid="{00000000-0005-0000-0000-000041000000}"/>
    <cellStyle name="Bemærk! 2" xfId="54" xr:uid="{00000000-0005-0000-0000-000042000000}"/>
    <cellStyle name="Bemærk! 2 2" xfId="57" xr:uid="{00000000-0005-0000-0000-000043000000}"/>
    <cellStyle name="Bemærk! 2 2 2" xfId="445" xr:uid="{00000000-0005-0000-0000-000044000000}"/>
    <cellStyle name="Bemærk! 2 3" xfId="227" xr:uid="{00000000-0005-0000-0000-000045000000}"/>
    <cellStyle name="Bemærk! 2 4" xfId="444" xr:uid="{00000000-0005-0000-0000-000046000000}"/>
    <cellStyle name="Bemærk! 3" xfId="30" xr:uid="{00000000-0005-0000-0000-000047000000}"/>
    <cellStyle name="Bemærk! 3 2" xfId="443" xr:uid="{00000000-0005-0000-0000-000048000000}"/>
    <cellStyle name="Beregning" xfId="70" builtinId="22" customBuiltin="1"/>
    <cellStyle name="Beregning 2" xfId="31" xr:uid="{00000000-0005-0000-0000-00004A000000}"/>
    <cellStyle name="Besøgt link 2" xfId="241" xr:uid="{00000000-0005-0000-0000-00004B000000}"/>
    <cellStyle name="Calculation" xfId="207" xr:uid="{00000000-0005-0000-0000-00004C000000}"/>
    <cellStyle name="Calculation 2" xfId="203" xr:uid="{00000000-0005-0000-0000-00004D000000}"/>
    <cellStyle name="Calculation 2 2" xfId="429" xr:uid="{00000000-0005-0000-0000-00004E000000}"/>
    <cellStyle name="Calculation 3" xfId="430" xr:uid="{00000000-0005-0000-0000-00004F000000}"/>
    <cellStyle name="Check Cell" xfId="222" xr:uid="{00000000-0005-0000-0000-000050000000}"/>
    <cellStyle name="Comma 2" xfId="104" xr:uid="{00000000-0005-0000-0000-000051000000}"/>
    <cellStyle name="Comma 2 2" xfId="111" xr:uid="{00000000-0005-0000-0000-000052000000}"/>
    <cellStyle name="Comma 2 3" xfId="457" xr:uid="{00000000-0005-0000-0000-000053000000}"/>
    <cellStyle name="Comma 2 4" xfId="447" xr:uid="{00000000-0005-0000-0000-000054000000}"/>
    <cellStyle name="Explanatory Text" xfId="218" xr:uid="{00000000-0005-0000-0000-000055000000}"/>
    <cellStyle name="Farve1" xfId="76" builtinId="29" customBuiltin="1"/>
    <cellStyle name="Farve2" xfId="80" builtinId="33" customBuiltin="1"/>
    <cellStyle name="Farve3" xfId="84" builtinId="37" customBuiltin="1"/>
    <cellStyle name="Farve4" xfId="88" builtinId="41" customBuiltin="1"/>
    <cellStyle name="Farve5" xfId="92" builtinId="45" customBuiltin="1"/>
    <cellStyle name="Farve6" xfId="96" builtinId="49" customBuiltin="1"/>
    <cellStyle name="Forklarende tekst" xfId="74" builtinId="53" customBuiltin="1"/>
    <cellStyle name="Forklarende tekst 2" xfId="32" xr:uid="{00000000-0005-0000-0000-00005D000000}"/>
    <cellStyle name="God" xfId="65" builtinId="26" customBuiltin="1"/>
    <cellStyle name="God 2" xfId="33" xr:uid="{00000000-0005-0000-0000-00005F000000}"/>
    <cellStyle name="Good" xfId="214" xr:uid="{00000000-0005-0000-0000-000060000000}"/>
    <cellStyle name="Heading 1" xfId="210" xr:uid="{00000000-0005-0000-0000-000061000000}"/>
    <cellStyle name="Heading 2" xfId="206" xr:uid="{00000000-0005-0000-0000-000062000000}"/>
    <cellStyle name="Heading 3" xfId="202" xr:uid="{00000000-0005-0000-0000-000063000000}"/>
    <cellStyle name="Heading 4" xfId="282" xr:uid="{00000000-0005-0000-0000-000064000000}"/>
    <cellStyle name="Input" xfId="68" builtinId="20" customBuiltin="1"/>
    <cellStyle name="Input 2" xfId="34" xr:uid="{00000000-0005-0000-0000-000066000000}"/>
    <cellStyle name="Komma 10" xfId="115" xr:uid="{00000000-0005-0000-0000-000067000000}"/>
    <cellStyle name="Komma 10 2" xfId="343" xr:uid="{00000000-0005-0000-0000-000068000000}"/>
    <cellStyle name="Komma 10 2 2" xfId="461" xr:uid="{00000000-0005-0000-0000-000069000000}"/>
    <cellStyle name="Komma 10 2 3" xfId="451" xr:uid="{00000000-0005-0000-0000-00006A000000}"/>
    <cellStyle name="Komma 11" xfId="2" xr:uid="{00000000-0005-0000-0000-00006B000000}"/>
    <cellStyle name="Komma 11 2" xfId="7" xr:uid="{00000000-0005-0000-0000-00006C000000}"/>
    <cellStyle name="Komma 11 2 2 2 2" xfId="159" xr:uid="{00000000-0005-0000-0000-00006D000000}"/>
    <cellStyle name="Komma 11 2 2 2 2 2" xfId="262" xr:uid="{00000000-0005-0000-0000-00006E000000}"/>
    <cellStyle name="Komma 11 3" xfId="114" xr:uid="{00000000-0005-0000-0000-00006F000000}"/>
    <cellStyle name="Komma 12" xfId="164" xr:uid="{00000000-0005-0000-0000-000070000000}"/>
    <cellStyle name="Komma 13" xfId="231" xr:uid="{00000000-0005-0000-0000-000071000000}"/>
    <cellStyle name="Komma 14" xfId="270" xr:uid="{00000000-0005-0000-0000-000072000000}"/>
    <cellStyle name="Komma 15" xfId="108" xr:uid="{00000000-0005-0000-0000-000073000000}"/>
    <cellStyle name="Komma 2" xfId="1" xr:uid="{00000000-0005-0000-0000-000074000000}"/>
    <cellStyle name="Komma 2 10" xfId="109" xr:uid="{00000000-0005-0000-0000-000075000000}"/>
    <cellStyle name="Komma 2 2" xfId="4" xr:uid="{00000000-0005-0000-0000-000076000000}"/>
    <cellStyle name="Komma 2 2 2" xfId="9" xr:uid="{00000000-0005-0000-0000-000077000000}"/>
    <cellStyle name="Komma 2 2 2 2" xfId="347" xr:uid="{00000000-0005-0000-0000-000078000000}"/>
    <cellStyle name="Komma 2 2 2 2 2" xfId="415" xr:uid="{00000000-0005-0000-0000-000079000000}"/>
    <cellStyle name="Komma 2 2 2 3" xfId="395" xr:uid="{00000000-0005-0000-0000-00007A000000}"/>
    <cellStyle name="Komma 2 2 2 4" xfId="346" xr:uid="{00000000-0005-0000-0000-00007B000000}"/>
    <cellStyle name="Komma 2 2 2 5" xfId="281" xr:uid="{00000000-0005-0000-0000-00007C000000}"/>
    <cellStyle name="Komma 2 2 2 5 2" xfId="460" xr:uid="{00000000-0005-0000-0000-00007D000000}"/>
    <cellStyle name="Komma 2 2 2 5 3" xfId="450" xr:uid="{00000000-0005-0000-0000-00007E000000}"/>
    <cellStyle name="Komma 2 2 3" xfId="348" xr:uid="{00000000-0005-0000-0000-00007F000000}"/>
    <cellStyle name="Komma 2 2 3 2" xfId="401" xr:uid="{00000000-0005-0000-0000-000080000000}"/>
    <cellStyle name="Komma 2 2 4" xfId="383" xr:uid="{00000000-0005-0000-0000-000081000000}"/>
    <cellStyle name="Komma 2 2 5" xfId="426" xr:uid="{00000000-0005-0000-0000-000082000000}"/>
    <cellStyle name="Komma 2 2 5 2" xfId="466" xr:uid="{00000000-0005-0000-0000-000083000000}"/>
    <cellStyle name="Komma 2 2 5 3" xfId="456" xr:uid="{00000000-0005-0000-0000-000084000000}"/>
    <cellStyle name="Komma 2 2 6" xfId="345" xr:uid="{00000000-0005-0000-0000-000085000000}"/>
    <cellStyle name="Komma 2 2 7" xfId="179" xr:uid="{00000000-0005-0000-0000-000086000000}"/>
    <cellStyle name="Komma 2 3" xfId="6" xr:uid="{00000000-0005-0000-0000-000087000000}"/>
    <cellStyle name="Komma 2 3 2" xfId="350" xr:uid="{00000000-0005-0000-0000-000088000000}"/>
    <cellStyle name="Komma 2 3 2 2" xfId="407" xr:uid="{00000000-0005-0000-0000-000089000000}"/>
    <cellStyle name="Komma 2 3 3" xfId="389" xr:uid="{00000000-0005-0000-0000-00008A000000}"/>
    <cellStyle name="Komma 2 3 4" xfId="349" xr:uid="{00000000-0005-0000-0000-00008B000000}"/>
    <cellStyle name="Komma 2 3 5" xfId="165" xr:uid="{00000000-0005-0000-0000-00008C000000}"/>
    <cellStyle name="Komma 2 4" xfId="351" xr:uid="{00000000-0005-0000-0000-00008D000000}"/>
    <cellStyle name="Komma 2 4 2" xfId="398" xr:uid="{00000000-0005-0000-0000-00008E000000}"/>
    <cellStyle name="Komma 2 5" xfId="352" xr:uid="{00000000-0005-0000-0000-00008F000000}"/>
    <cellStyle name="Komma 2 5 2" xfId="462" xr:uid="{00000000-0005-0000-0000-000090000000}"/>
    <cellStyle name="Komma 2 5 3" xfId="452" xr:uid="{00000000-0005-0000-0000-000091000000}"/>
    <cellStyle name="Komma 2 6" xfId="380" xr:uid="{00000000-0005-0000-0000-000092000000}"/>
    <cellStyle name="Komma 2 7" xfId="344" xr:uid="{00000000-0005-0000-0000-000093000000}"/>
    <cellStyle name="Komma 2 8" xfId="422" xr:uid="{00000000-0005-0000-0000-000094000000}"/>
    <cellStyle name="Komma 2 9" xfId="190" xr:uid="{00000000-0005-0000-0000-000095000000}"/>
    <cellStyle name="Komma 3" xfId="3" xr:uid="{00000000-0005-0000-0000-000096000000}"/>
    <cellStyle name="Komma 3 2" xfId="8" xr:uid="{00000000-0005-0000-0000-000097000000}"/>
    <cellStyle name="Komma 3 2 2" xfId="139" xr:uid="{00000000-0005-0000-0000-000098000000}"/>
    <cellStyle name="Komma 3 2 2 2" xfId="156" xr:uid="{00000000-0005-0000-0000-000099000000}"/>
    <cellStyle name="Komma 3 2 2 2 2" xfId="261" xr:uid="{00000000-0005-0000-0000-00009A000000}"/>
    <cellStyle name="Komma 3 2 2 3" xfId="248" xr:uid="{00000000-0005-0000-0000-00009B000000}"/>
    <cellStyle name="Komma 3 2 3" xfId="150" xr:uid="{00000000-0005-0000-0000-00009C000000}"/>
    <cellStyle name="Komma 3 2 3 2" xfId="255" xr:uid="{00000000-0005-0000-0000-00009D000000}"/>
    <cellStyle name="Komma 3 2 4" xfId="176" xr:uid="{00000000-0005-0000-0000-00009E000000}"/>
    <cellStyle name="Komma 3 2 4 2" xfId="272" xr:uid="{00000000-0005-0000-0000-00009F000000}"/>
    <cellStyle name="Komma 3 2 5" xfId="242" xr:uid="{00000000-0005-0000-0000-0000A0000000}"/>
    <cellStyle name="Komma 3 2 6" xfId="130" xr:uid="{00000000-0005-0000-0000-0000A1000000}"/>
    <cellStyle name="Komma 3 3" xfId="136" xr:uid="{00000000-0005-0000-0000-0000A2000000}"/>
    <cellStyle name="Komma 3 3 2" xfId="153" xr:uid="{00000000-0005-0000-0000-0000A3000000}"/>
    <cellStyle name="Komma 3 3 2 2" xfId="258" xr:uid="{00000000-0005-0000-0000-0000A4000000}"/>
    <cellStyle name="Komma 3 3 3" xfId="245" xr:uid="{00000000-0005-0000-0000-0000A5000000}"/>
    <cellStyle name="Komma 3 3 4" xfId="425" xr:uid="{00000000-0005-0000-0000-0000A6000000}"/>
    <cellStyle name="Komma 3 4" xfId="147" xr:uid="{00000000-0005-0000-0000-0000A7000000}"/>
    <cellStyle name="Komma 3 4 2" xfId="252" xr:uid="{00000000-0005-0000-0000-0000A8000000}"/>
    <cellStyle name="Komma 3 5" xfId="174" xr:uid="{00000000-0005-0000-0000-0000A9000000}"/>
    <cellStyle name="Komma 3 6" xfId="234" xr:uid="{00000000-0005-0000-0000-0000AA000000}"/>
    <cellStyle name="Komma 3 7" xfId="353" xr:uid="{00000000-0005-0000-0000-0000AB000000}"/>
    <cellStyle name="Komma 3 7 2" xfId="463" xr:uid="{00000000-0005-0000-0000-0000AC000000}"/>
    <cellStyle name="Komma 3 7 3" xfId="453" xr:uid="{00000000-0005-0000-0000-0000AD000000}"/>
    <cellStyle name="Komma 3 8" xfId="123" xr:uid="{00000000-0005-0000-0000-0000AE000000}"/>
    <cellStyle name="Komma 4" xfId="5" xr:uid="{00000000-0005-0000-0000-0000AF000000}"/>
    <cellStyle name="Komma 4 2" xfId="184" xr:uid="{00000000-0005-0000-0000-0000B0000000}"/>
    <cellStyle name="Komma 4 2 2" xfId="276" xr:uid="{00000000-0005-0000-0000-0000B1000000}"/>
    <cellStyle name="Komma 4 2 2 2" xfId="410" xr:uid="{00000000-0005-0000-0000-0000B2000000}"/>
    <cellStyle name="Komma 4 2 3" xfId="392" xr:uid="{00000000-0005-0000-0000-0000B3000000}"/>
    <cellStyle name="Komma 4 3" xfId="167" xr:uid="{00000000-0005-0000-0000-0000B4000000}"/>
    <cellStyle name="Komma 4 3 2" xfId="267" xr:uid="{00000000-0005-0000-0000-0000B5000000}"/>
    <cellStyle name="Komma 4 4" xfId="412" xr:uid="{00000000-0005-0000-0000-0000B6000000}"/>
    <cellStyle name="Komma 4 5" xfId="127" xr:uid="{00000000-0005-0000-0000-0000B7000000}"/>
    <cellStyle name="Komma 5" xfId="133" xr:uid="{00000000-0005-0000-0000-0000B8000000}"/>
    <cellStyle name="Komma 5 2" xfId="280" xr:uid="{00000000-0005-0000-0000-0000B9000000}"/>
    <cellStyle name="Komma 5 2 2" xfId="459" xr:uid="{00000000-0005-0000-0000-0000BA000000}"/>
    <cellStyle name="Komma 5 2 3" xfId="449" xr:uid="{00000000-0005-0000-0000-0000BB000000}"/>
    <cellStyle name="Komma 6" xfId="144" xr:uid="{00000000-0005-0000-0000-0000BC000000}"/>
    <cellStyle name="Komma 6 2" xfId="355" xr:uid="{00000000-0005-0000-0000-0000BD000000}"/>
    <cellStyle name="Komma 6 2 2" xfId="404" xr:uid="{00000000-0005-0000-0000-0000BE000000}"/>
    <cellStyle name="Komma 6 3" xfId="386" xr:uid="{00000000-0005-0000-0000-0000BF000000}"/>
    <cellStyle name="Komma 6 4" xfId="354" xr:uid="{00000000-0005-0000-0000-0000C0000000}"/>
    <cellStyle name="Komma 7" xfId="142" xr:uid="{00000000-0005-0000-0000-0000C1000000}"/>
    <cellStyle name="Komma 7 2" xfId="250" xr:uid="{00000000-0005-0000-0000-0000C2000000}"/>
    <cellStyle name="Komma 7 3" xfId="378" xr:uid="{00000000-0005-0000-0000-0000C3000000}"/>
    <cellStyle name="Komma 7 3 2" xfId="464" xr:uid="{00000000-0005-0000-0000-0000C4000000}"/>
    <cellStyle name="Komma 7 3 3" xfId="454" xr:uid="{00000000-0005-0000-0000-0000C5000000}"/>
    <cellStyle name="Komma 8" xfId="119" xr:uid="{00000000-0005-0000-0000-0000C6000000}"/>
    <cellStyle name="Komma 8 2" xfId="377" xr:uid="{00000000-0005-0000-0000-0000C7000000}"/>
    <cellStyle name="Komma 9" xfId="161" xr:uid="{00000000-0005-0000-0000-0000C8000000}"/>
    <cellStyle name="Komma 9 2" xfId="264" xr:uid="{00000000-0005-0000-0000-0000C9000000}"/>
    <cellStyle name="Komma 9 3" xfId="417" xr:uid="{00000000-0005-0000-0000-0000CA000000}"/>
    <cellStyle name="Komma 9 3 2" xfId="465" xr:uid="{00000000-0005-0000-0000-0000CB000000}"/>
    <cellStyle name="Komma 9 3 3" xfId="455" xr:uid="{00000000-0005-0000-0000-0000CC000000}"/>
    <cellStyle name="Kontrollér celle" xfId="72" builtinId="23" customBuiltin="1"/>
    <cellStyle name="Kontroller celle 2" xfId="35" xr:uid="{00000000-0005-0000-0000-0000CE000000}"/>
    <cellStyle name="Link 2" xfId="171" xr:uid="{00000000-0005-0000-0000-0000CF000000}"/>
    <cellStyle name="Link 3" xfId="230" xr:uid="{00000000-0005-0000-0000-0000D0000000}"/>
    <cellStyle name="Link 4" xfId="240" xr:uid="{00000000-0005-0000-0000-0000D1000000}"/>
    <cellStyle name="Linked Cell" xfId="283" xr:uid="{00000000-0005-0000-0000-0000D2000000}"/>
    <cellStyle name="Markeringsfarve1 2" xfId="36" xr:uid="{00000000-0005-0000-0000-0000D3000000}"/>
    <cellStyle name="Markeringsfarve2 2" xfId="37" xr:uid="{00000000-0005-0000-0000-0000D4000000}"/>
    <cellStyle name="Markeringsfarve3 2" xfId="38" xr:uid="{00000000-0005-0000-0000-0000D5000000}"/>
    <cellStyle name="Markeringsfarve4 2" xfId="39" xr:uid="{00000000-0005-0000-0000-0000D6000000}"/>
    <cellStyle name="Markeringsfarve5 2" xfId="40" xr:uid="{00000000-0005-0000-0000-0000D7000000}"/>
    <cellStyle name="Markeringsfarve6 2" xfId="41" xr:uid="{00000000-0005-0000-0000-0000D8000000}"/>
    <cellStyle name="Neutral" xfId="67" builtinId="28" customBuiltin="1"/>
    <cellStyle name="Neutral 2" xfId="42" xr:uid="{00000000-0005-0000-0000-0000DA000000}"/>
    <cellStyle name="Normal" xfId="0" builtinId="0"/>
    <cellStyle name="Normal 10" xfId="141" xr:uid="{00000000-0005-0000-0000-0000DC000000}"/>
    <cellStyle name="Normal 10 2" xfId="249" xr:uid="{00000000-0005-0000-0000-0000DD000000}"/>
    <cellStyle name="Normal 10 2 2 2 2" xfId="160" xr:uid="{00000000-0005-0000-0000-0000DE000000}"/>
    <cellStyle name="Normal 10 2 2 2 2 2" xfId="263" xr:uid="{00000000-0005-0000-0000-0000DF000000}"/>
    <cellStyle name="Normal 10 2 2 2 2 2 2 2 2" xfId="438" xr:uid="{00000000-0005-0000-0000-0000E0000000}"/>
    <cellStyle name="Normal 10 2 2 2 2 2 3" xfId="432" xr:uid="{00000000-0005-0000-0000-0000E1000000}"/>
    <cellStyle name="Normal 10 3" xfId="284" xr:uid="{00000000-0005-0000-0000-0000E2000000}"/>
    <cellStyle name="Normal 11" xfId="157" xr:uid="{00000000-0005-0000-0000-0000E3000000}"/>
    <cellStyle name="Normal 12" xfId="118" xr:uid="{00000000-0005-0000-0000-0000E4000000}"/>
    <cellStyle name="Normal 13" xfId="117" xr:uid="{00000000-0005-0000-0000-0000E5000000}"/>
    <cellStyle name="Normal 13 2" xfId="235" xr:uid="{00000000-0005-0000-0000-0000E6000000}"/>
    <cellStyle name="Normal 13 3" xfId="197" xr:uid="{00000000-0005-0000-0000-0000E7000000}"/>
    <cellStyle name="Normal 14" xfId="187" xr:uid="{00000000-0005-0000-0000-0000E8000000}"/>
    <cellStyle name="Normal 14 2" xfId="279" xr:uid="{00000000-0005-0000-0000-0000E9000000}"/>
    <cellStyle name="Normal 14 3" xfId="420" xr:uid="{00000000-0005-0000-0000-0000EA000000}"/>
    <cellStyle name="Normal 15" xfId="238" xr:uid="{00000000-0005-0000-0000-0000EB000000}"/>
    <cellStyle name="Normal 16" xfId="225" xr:uid="{00000000-0005-0000-0000-0000EC000000}"/>
    <cellStyle name="Normal 17" xfId="100" xr:uid="{00000000-0005-0000-0000-0000ED000000}"/>
    <cellStyle name="Normal 19" xfId="441" xr:uid="{00000000-0005-0000-0000-0000EE000000}"/>
    <cellStyle name="Normal 2" xfId="53" xr:uid="{00000000-0005-0000-0000-0000EF000000}"/>
    <cellStyle name="Normal 2 10" xfId="285" xr:uid="{00000000-0005-0000-0000-0000F0000000}"/>
    <cellStyle name="Normal 2 10 2" xfId="286" xr:uid="{00000000-0005-0000-0000-0000F1000000}"/>
    <cellStyle name="Normal 2 11" xfId="287" xr:uid="{00000000-0005-0000-0000-0000F2000000}"/>
    <cellStyle name="Normal 2 11 2" xfId="288" xr:uid="{00000000-0005-0000-0000-0000F3000000}"/>
    <cellStyle name="Normal 2 12" xfId="289" xr:uid="{00000000-0005-0000-0000-0000F4000000}"/>
    <cellStyle name="Normal 2 12 2" xfId="290" xr:uid="{00000000-0005-0000-0000-0000F5000000}"/>
    <cellStyle name="Normal 2 13" xfId="291" xr:uid="{00000000-0005-0000-0000-0000F6000000}"/>
    <cellStyle name="Normal 2 13 2" xfId="292" xr:uid="{00000000-0005-0000-0000-0000F7000000}"/>
    <cellStyle name="Normal 2 14" xfId="293" xr:uid="{00000000-0005-0000-0000-0000F8000000}"/>
    <cellStyle name="Normal 2 14 2" xfId="294" xr:uid="{00000000-0005-0000-0000-0000F9000000}"/>
    <cellStyle name="Normal 2 15" xfId="101" xr:uid="{00000000-0005-0000-0000-0000FA000000}"/>
    <cellStyle name="Normal 2 2" xfId="56" xr:uid="{00000000-0005-0000-0000-0000FB000000}"/>
    <cellStyle name="Normal 2 2 10" xfId="295" xr:uid="{00000000-0005-0000-0000-0000FC000000}"/>
    <cellStyle name="Normal 2 2 11" xfId="102" xr:uid="{00000000-0005-0000-0000-0000FD000000}"/>
    <cellStyle name="Normal 2 2 2" xfId="296" xr:uid="{00000000-0005-0000-0000-0000FE000000}"/>
    <cellStyle name="Normal 2 2 3" xfId="297" xr:uid="{00000000-0005-0000-0000-0000FF000000}"/>
    <cellStyle name="Normal 2 2 4" xfId="298" xr:uid="{00000000-0005-0000-0000-000000010000}"/>
    <cellStyle name="Normal 2 2 5" xfId="299" xr:uid="{00000000-0005-0000-0000-000001010000}"/>
    <cellStyle name="Normal 2 2 6" xfId="300" xr:uid="{00000000-0005-0000-0000-000002010000}"/>
    <cellStyle name="Normal 2 2 7" xfId="301" xr:uid="{00000000-0005-0000-0000-000003010000}"/>
    <cellStyle name="Normal 2 2 8" xfId="302" xr:uid="{00000000-0005-0000-0000-000004010000}"/>
    <cellStyle name="Normal 2 2 9" xfId="303" xr:uid="{00000000-0005-0000-0000-000005010000}"/>
    <cellStyle name="Normal 2 3" xfId="120" xr:uid="{00000000-0005-0000-0000-000006010000}"/>
    <cellStyle name="Normal 2 4" xfId="304" xr:uid="{00000000-0005-0000-0000-000007010000}"/>
    <cellStyle name="Normal 2 5" xfId="305" xr:uid="{00000000-0005-0000-0000-000008010000}"/>
    <cellStyle name="Normal 2 6" xfId="306" xr:uid="{00000000-0005-0000-0000-000009010000}"/>
    <cellStyle name="Normal 2 7" xfId="307" xr:uid="{00000000-0005-0000-0000-00000A010000}"/>
    <cellStyle name="Normal 2 8" xfId="308" xr:uid="{00000000-0005-0000-0000-00000B010000}"/>
    <cellStyle name="Normal 2 9" xfId="309" xr:uid="{00000000-0005-0000-0000-00000C010000}"/>
    <cellStyle name="Normal 2 9 2" xfId="310" xr:uid="{00000000-0005-0000-0000-00000D010000}"/>
    <cellStyle name="Normal 21" xfId="431" xr:uid="{00000000-0005-0000-0000-00000E010000}"/>
    <cellStyle name="Normal 22" xfId="433" xr:uid="{00000000-0005-0000-0000-00000F010000}"/>
    <cellStyle name="Normal 24" xfId="440" xr:uid="{00000000-0005-0000-0000-000010010000}"/>
    <cellStyle name="Normal 25" xfId="442" xr:uid="{00000000-0005-0000-0000-000011010000}"/>
    <cellStyle name="Normal 27" xfId="436" xr:uid="{00000000-0005-0000-0000-000012010000}"/>
    <cellStyle name="Normal 28" xfId="437" xr:uid="{00000000-0005-0000-0000-000013010000}"/>
    <cellStyle name="Normal 3" xfId="10" xr:uid="{00000000-0005-0000-0000-000014010000}"/>
    <cellStyle name="Normal 3 10" xfId="311" xr:uid="{00000000-0005-0000-0000-000015010000}"/>
    <cellStyle name="Normal 3 10 2" xfId="312" xr:uid="{00000000-0005-0000-0000-000016010000}"/>
    <cellStyle name="Normal 3 11" xfId="105" xr:uid="{00000000-0005-0000-0000-000017010000}"/>
    <cellStyle name="Normal 3 2" xfId="124" xr:uid="{00000000-0005-0000-0000-000018010000}"/>
    <cellStyle name="Normal 3 2 2" xfId="181" xr:uid="{00000000-0005-0000-0000-000019010000}"/>
    <cellStyle name="Normal 3 2 3" xfId="186" xr:uid="{00000000-0005-0000-0000-00001A010000}"/>
    <cellStyle name="Normal 3 2 3 2" xfId="278" xr:uid="{00000000-0005-0000-0000-00001B010000}"/>
    <cellStyle name="Normal 3 2 3 3" xfId="313" xr:uid="{00000000-0005-0000-0000-00001C010000}"/>
    <cellStyle name="Normal 3 2 4" xfId="170" xr:uid="{00000000-0005-0000-0000-00001D010000}"/>
    <cellStyle name="Normal 3 2 4 2" xfId="269" xr:uid="{00000000-0005-0000-0000-00001E010000}"/>
    <cellStyle name="Normal 3 2 4 3" xfId="314" xr:uid="{00000000-0005-0000-0000-00001F010000}"/>
    <cellStyle name="Normal 3 2 5" xfId="315" xr:uid="{00000000-0005-0000-0000-000020010000}"/>
    <cellStyle name="Normal 3 2 6" xfId="316" xr:uid="{00000000-0005-0000-0000-000021010000}"/>
    <cellStyle name="Normal 3 2 7" xfId="317" xr:uid="{00000000-0005-0000-0000-000022010000}"/>
    <cellStyle name="Normal 3 2 8" xfId="318" xr:uid="{00000000-0005-0000-0000-000023010000}"/>
    <cellStyle name="Normal 3 2 9" xfId="423" xr:uid="{00000000-0005-0000-0000-000024010000}"/>
    <cellStyle name="Normal 3 3" xfId="112" xr:uid="{00000000-0005-0000-0000-000025010000}"/>
    <cellStyle name="Normal 3 3 2" xfId="178" xr:uid="{00000000-0005-0000-0000-000026010000}"/>
    <cellStyle name="Normal 3 3 2 2" xfId="358" xr:uid="{00000000-0005-0000-0000-000027010000}"/>
    <cellStyle name="Normal 3 3 2 2 2" xfId="414" xr:uid="{00000000-0005-0000-0000-000028010000}"/>
    <cellStyle name="Normal 3 3 2 3" xfId="394" xr:uid="{00000000-0005-0000-0000-000029010000}"/>
    <cellStyle name="Normal 3 3 2 4" xfId="357" xr:uid="{00000000-0005-0000-0000-00002A010000}"/>
    <cellStyle name="Normal 3 3 3" xfId="239" xr:uid="{00000000-0005-0000-0000-00002B010000}"/>
    <cellStyle name="Normal 3 3 3 2" xfId="400" xr:uid="{00000000-0005-0000-0000-00002C010000}"/>
    <cellStyle name="Normal 3 3 4" xfId="382" xr:uid="{00000000-0005-0000-0000-00002D010000}"/>
    <cellStyle name="Normal 3 3 5" xfId="356" xr:uid="{00000000-0005-0000-0000-00002E010000}"/>
    <cellStyle name="Normal 3 4" xfId="182" xr:uid="{00000000-0005-0000-0000-00002F010000}"/>
    <cellStyle name="Normal 3 4 2" xfId="274" xr:uid="{00000000-0005-0000-0000-000030010000}"/>
    <cellStyle name="Normal 3 4 2 2" xfId="406" xr:uid="{00000000-0005-0000-0000-000031010000}"/>
    <cellStyle name="Normal 3 4 3" xfId="388" xr:uid="{00000000-0005-0000-0000-000032010000}"/>
    <cellStyle name="Normal 3 4 4" xfId="359" xr:uid="{00000000-0005-0000-0000-000033010000}"/>
    <cellStyle name="Normal 3 4 5" xfId="319" xr:uid="{00000000-0005-0000-0000-000034010000}"/>
    <cellStyle name="Normal 3 5" xfId="162" xr:uid="{00000000-0005-0000-0000-000035010000}"/>
    <cellStyle name="Normal 3 5 2" xfId="265" xr:uid="{00000000-0005-0000-0000-000036010000}"/>
    <cellStyle name="Normal 3 5 2 2" xfId="397" xr:uid="{00000000-0005-0000-0000-000037010000}"/>
    <cellStyle name="Normal 3 5 2 3" xfId="321" xr:uid="{00000000-0005-0000-0000-000038010000}"/>
    <cellStyle name="Normal 3 5 3" xfId="360" xr:uid="{00000000-0005-0000-0000-000039010000}"/>
    <cellStyle name="Normal 3 5 4" xfId="320" xr:uid="{00000000-0005-0000-0000-00003A010000}"/>
    <cellStyle name="Normal 3 6" xfId="232" xr:uid="{00000000-0005-0000-0000-00003B010000}"/>
    <cellStyle name="Normal 3 6 2" xfId="323" xr:uid="{00000000-0005-0000-0000-00003C010000}"/>
    <cellStyle name="Normal 3 6 3" xfId="379" xr:uid="{00000000-0005-0000-0000-00003D010000}"/>
    <cellStyle name="Normal 3 6 4" xfId="322" xr:uid="{00000000-0005-0000-0000-00003E010000}"/>
    <cellStyle name="Normal 3 7" xfId="324" xr:uid="{00000000-0005-0000-0000-00003F010000}"/>
    <cellStyle name="Normal 3 7 2" xfId="325" xr:uid="{00000000-0005-0000-0000-000040010000}"/>
    <cellStyle name="Normal 3 8" xfId="326" xr:uid="{00000000-0005-0000-0000-000041010000}"/>
    <cellStyle name="Normal 3 8 2" xfId="327" xr:uid="{00000000-0005-0000-0000-000042010000}"/>
    <cellStyle name="Normal 3 9" xfId="328" xr:uid="{00000000-0005-0000-0000-000043010000}"/>
    <cellStyle name="Normal 3 9 2" xfId="329" xr:uid="{00000000-0005-0000-0000-000044010000}"/>
    <cellStyle name="Normal 32" xfId="439" xr:uid="{00000000-0005-0000-0000-000045010000}"/>
    <cellStyle name="Normal 33" xfId="435" xr:uid="{00000000-0005-0000-0000-000046010000}"/>
    <cellStyle name="Normal 34" xfId="434" xr:uid="{00000000-0005-0000-0000-000047010000}"/>
    <cellStyle name="Normal 4" xfId="122" xr:uid="{00000000-0005-0000-0000-000048010000}"/>
    <cellStyle name="Normal 4 2" xfId="129" xr:uid="{00000000-0005-0000-0000-000049010000}"/>
    <cellStyle name="Normal 4 2 2" xfId="138" xr:uid="{00000000-0005-0000-0000-00004A010000}"/>
    <cellStyle name="Normal 4 2 2 2" xfId="155" xr:uid="{00000000-0005-0000-0000-00004B010000}"/>
    <cellStyle name="Normal 4 2 2 2 2" xfId="260" xr:uid="{00000000-0005-0000-0000-00004C010000}"/>
    <cellStyle name="Normal 4 2 2 3" xfId="247" xr:uid="{00000000-0005-0000-0000-00004D010000}"/>
    <cellStyle name="Normal 4 2 3" xfId="149" xr:uid="{00000000-0005-0000-0000-00004E010000}"/>
    <cellStyle name="Normal 4 2 3 2" xfId="254" xr:uid="{00000000-0005-0000-0000-00004F010000}"/>
    <cellStyle name="Normal 4 2 4" xfId="175" xr:uid="{00000000-0005-0000-0000-000050010000}"/>
    <cellStyle name="Normal 4 2 4 2" xfId="271" xr:uid="{00000000-0005-0000-0000-000051010000}"/>
    <cellStyle name="Normal 4 2 5" xfId="233" xr:uid="{00000000-0005-0000-0000-000052010000}"/>
    <cellStyle name="Normal 4 2 6" xfId="331" xr:uid="{00000000-0005-0000-0000-000053010000}"/>
    <cellStyle name="Normal 4 3" xfId="135" xr:uid="{00000000-0005-0000-0000-000054010000}"/>
    <cellStyle name="Normal 4 3 2" xfId="152" xr:uid="{00000000-0005-0000-0000-000055010000}"/>
    <cellStyle name="Normal 4 3 2 2" xfId="257" xr:uid="{00000000-0005-0000-0000-000056010000}"/>
    <cellStyle name="Normal 4 3 3" xfId="244" xr:uid="{00000000-0005-0000-0000-000057010000}"/>
    <cellStyle name="Normal 4 3 4" xfId="361" xr:uid="{00000000-0005-0000-0000-000058010000}"/>
    <cellStyle name="Normal 4 4" xfId="146" xr:uid="{00000000-0005-0000-0000-000059010000}"/>
    <cellStyle name="Normal 4 4 2" xfId="251" xr:uid="{00000000-0005-0000-0000-00005A010000}"/>
    <cellStyle name="Normal 4 5" xfId="169" xr:uid="{00000000-0005-0000-0000-00005B010000}"/>
    <cellStyle name="Normal 4 6" xfId="236" xr:uid="{00000000-0005-0000-0000-00005C010000}"/>
    <cellStyle name="Normal 4 7" xfId="330" xr:uid="{00000000-0005-0000-0000-00005D010000}"/>
    <cellStyle name="Normal 5" xfId="126" xr:uid="{00000000-0005-0000-0000-00005E010000}"/>
    <cellStyle name="Normal 5 2" xfId="180" xr:uid="{00000000-0005-0000-0000-00005F010000}"/>
    <cellStyle name="Normal 5 2 2" xfId="191" xr:uid="{00000000-0005-0000-0000-000060010000}"/>
    <cellStyle name="Normal 5 2 2 2" xfId="409" xr:uid="{00000000-0005-0000-0000-000061010000}"/>
    <cellStyle name="Normal 5 2 3" xfId="391" xr:uid="{00000000-0005-0000-0000-000062010000}"/>
    <cellStyle name="Normal 5 2 4" xfId="362" xr:uid="{00000000-0005-0000-0000-000063010000}"/>
    <cellStyle name="Normal 5 3" xfId="183" xr:uid="{00000000-0005-0000-0000-000064010000}"/>
    <cellStyle name="Normal 5 3 2" xfId="275" xr:uid="{00000000-0005-0000-0000-000065010000}"/>
    <cellStyle name="Normal 5 4" xfId="166" xr:uid="{00000000-0005-0000-0000-000066010000}"/>
    <cellStyle name="Normal 5 4 2" xfId="266" xr:uid="{00000000-0005-0000-0000-000067010000}"/>
    <cellStyle name="Normal 5 5" xfId="342" xr:uid="{00000000-0005-0000-0000-000068010000}"/>
    <cellStyle name="Normal 6" xfId="125" xr:uid="{00000000-0005-0000-0000-000069010000}"/>
    <cellStyle name="Normal 6 2" xfId="137" xr:uid="{00000000-0005-0000-0000-00006A010000}"/>
    <cellStyle name="Normal 6 2 2" xfId="154" xr:uid="{00000000-0005-0000-0000-00006B010000}"/>
    <cellStyle name="Normal 6 2 2 2" xfId="259" xr:uid="{00000000-0005-0000-0000-00006C010000}"/>
    <cellStyle name="Normal 6 2 3" xfId="246" xr:uid="{00000000-0005-0000-0000-00006D010000}"/>
    <cellStyle name="Normal 6 2 4" xfId="333" xr:uid="{00000000-0005-0000-0000-00006E010000}"/>
    <cellStyle name="Normal 6 3" xfId="148" xr:uid="{00000000-0005-0000-0000-00006F010000}"/>
    <cellStyle name="Normal 6 3 2" xfId="253" xr:uid="{00000000-0005-0000-0000-000070010000}"/>
    <cellStyle name="Normal 6 4" xfId="237" xr:uid="{00000000-0005-0000-0000-000071010000}"/>
    <cellStyle name="Normal 6 5" xfId="332" xr:uid="{00000000-0005-0000-0000-000072010000}"/>
    <cellStyle name="Normal 7" xfId="132" xr:uid="{00000000-0005-0000-0000-000073010000}"/>
    <cellStyle name="Normal 7 2" xfId="140" xr:uid="{00000000-0005-0000-0000-000074010000}"/>
    <cellStyle name="Normal 7 2 2" xfId="403" xr:uid="{00000000-0005-0000-0000-000075010000}"/>
    <cellStyle name="Normal 7 2 3" xfId="364" xr:uid="{00000000-0005-0000-0000-000076010000}"/>
    <cellStyle name="Normal 7 3" xfId="385" xr:uid="{00000000-0005-0000-0000-000077010000}"/>
    <cellStyle name="Normal 7 4" xfId="363" xr:uid="{00000000-0005-0000-0000-000078010000}"/>
    <cellStyle name="Normal 8" xfId="131" xr:uid="{00000000-0005-0000-0000-000079010000}"/>
    <cellStyle name="Normal 8 2" xfId="151" xr:uid="{00000000-0005-0000-0000-00007A010000}"/>
    <cellStyle name="Normal 8 2 2" xfId="256" xr:uid="{00000000-0005-0000-0000-00007B010000}"/>
    <cellStyle name="Normal 8 2 3" xfId="335" xr:uid="{00000000-0005-0000-0000-00007C010000}"/>
    <cellStyle name="Normal 8 3" xfId="243" xr:uid="{00000000-0005-0000-0000-00007D010000}"/>
    <cellStyle name="Normal 8 4" xfId="334" xr:uid="{00000000-0005-0000-0000-00007E010000}"/>
    <cellStyle name="Normal 9" xfId="143" xr:uid="{00000000-0005-0000-0000-00007F010000}"/>
    <cellStyle name="Normal 9 2" xfId="158" xr:uid="{00000000-0005-0000-0000-000080010000}"/>
    <cellStyle name="Normal 9 3" xfId="336" xr:uid="{00000000-0005-0000-0000-000081010000}"/>
    <cellStyle name="Note" xfId="337" xr:uid="{00000000-0005-0000-0000-000082010000}"/>
    <cellStyle name="Note 2" xfId="338" xr:uid="{00000000-0005-0000-0000-000083010000}"/>
    <cellStyle name="Note 2 2" xfId="428" xr:uid="{00000000-0005-0000-0000-000084010000}"/>
    <cellStyle name="Note 3" xfId="427" xr:uid="{00000000-0005-0000-0000-000085010000}"/>
    <cellStyle name="Output" xfId="69" builtinId="21" customBuiltin="1"/>
    <cellStyle name="Output 2" xfId="43" xr:uid="{00000000-0005-0000-0000-000087010000}"/>
    <cellStyle name="Overskrift 1" xfId="61" builtinId="16" customBuiltin="1"/>
    <cellStyle name="Overskrift 1 2" xfId="44" xr:uid="{00000000-0005-0000-0000-000089010000}"/>
    <cellStyle name="Overskrift 2" xfId="62" builtinId="17" customBuiltin="1"/>
    <cellStyle name="Overskrift 2 2" xfId="45" xr:uid="{00000000-0005-0000-0000-00008B010000}"/>
    <cellStyle name="Overskrift 3" xfId="63" builtinId="18" customBuiltin="1"/>
    <cellStyle name="Overskrift 3 2" xfId="46" xr:uid="{00000000-0005-0000-0000-00008D010000}"/>
    <cellStyle name="Overskrift 4" xfId="64" builtinId="19" customBuiltin="1"/>
    <cellStyle name="Overskrift 4 2" xfId="47" xr:uid="{00000000-0005-0000-0000-00008F010000}"/>
    <cellStyle name="Percent 2" xfId="103" xr:uid="{00000000-0005-0000-0000-000090010000}"/>
    <cellStyle name="Procent" xfId="59" builtinId="5"/>
    <cellStyle name="Procent 10" xfId="107" xr:uid="{00000000-0005-0000-0000-000092010000}"/>
    <cellStyle name="Procent 2" xfId="55" xr:uid="{00000000-0005-0000-0000-000093010000}"/>
    <cellStyle name="Procent 2 2" xfId="58" xr:uid="{00000000-0005-0000-0000-000094010000}"/>
    <cellStyle name="Procent 2 2 2" xfId="367" xr:uid="{00000000-0005-0000-0000-000095010000}"/>
    <cellStyle name="Procent 2 2 2 2" xfId="368" xr:uid="{00000000-0005-0000-0000-000096010000}"/>
    <cellStyle name="Procent 2 2 2 2 2" xfId="416" xr:uid="{00000000-0005-0000-0000-000097010000}"/>
    <cellStyle name="Procent 2 2 2 3" xfId="396" xr:uid="{00000000-0005-0000-0000-000098010000}"/>
    <cellStyle name="Procent 2 2 3" xfId="369" xr:uid="{00000000-0005-0000-0000-000099010000}"/>
    <cellStyle name="Procent 2 2 3 2" xfId="402" xr:uid="{00000000-0005-0000-0000-00009A010000}"/>
    <cellStyle name="Procent 2 2 4" xfId="384" xr:uid="{00000000-0005-0000-0000-00009B010000}"/>
    <cellStyle name="Procent 2 2 5" xfId="366" xr:uid="{00000000-0005-0000-0000-00009C010000}"/>
    <cellStyle name="Procent 2 2 6" xfId="446" xr:uid="{00000000-0005-0000-0000-00009D010000}"/>
    <cellStyle name="Procent 2 3" xfId="370" xr:uid="{00000000-0005-0000-0000-00009E010000}"/>
    <cellStyle name="Procent 2 3 2" xfId="371" xr:uid="{00000000-0005-0000-0000-00009F010000}"/>
    <cellStyle name="Procent 2 3 2 2" xfId="408" xr:uid="{00000000-0005-0000-0000-0000A0010000}"/>
    <cellStyle name="Procent 2 3 3" xfId="390" xr:uid="{00000000-0005-0000-0000-0000A1010000}"/>
    <cellStyle name="Procent 2 4" xfId="372" xr:uid="{00000000-0005-0000-0000-0000A2010000}"/>
    <cellStyle name="Procent 2 4 2" xfId="399" xr:uid="{00000000-0005-0000-0000-0000A3010000}"/>
    <cellStyle name="Procent 2 5" xfId="373" xr:uid="{00000000-0005-0000-0000-0000A4010000}"/>
    <cellStyle name="Procent 2 6" xfId="413" xr:uid="{00000000-0005-0000-0000-0000A5010000}"/>
    <cellStyle name="Procent 2 7" xfId="365" xr:uid="{00000000-0005-0000-0000-0000A6010000}"/>
    <cellStyle name="Procent 2 8" xfId="110" xr:uid="{00000000-0005-0000-0000-0000A7010000}"/>
    <cellStyle name="Procent 3" xfId="48" xr:uid="{00000000-0005-0000-0000-0000A8010000}"/>
    <cellStyle name="Procent 3 2" xfId="177" xr:uid="{00000000-0005-0000-0000-0000A9010000}"/>
    <cellStyle name="Procent 3 2 2" xfId="273" xr:uid="{00000000-0005-0000-0000-0000AA010000}"/>
    <cellStyle name="Procent 3 2 3" xfId="374" xr:uid="{00000000-0005-0000-0000-0000AB010000}"/>
    <cellStyle name="Procent 3 3" xfId="173" xr:uid="{00000000-0005-0000-0000-0000AC010000}"/>
    <cellStyle name="Procent 3 3 2" xfId="419" xr:uid="{00000000-0005-0000-0000-0000AD010000}"/>
    <cellStyle name="Procent 3 4" xfId="424" xr:uid="{00000000-0005-0000-0000-0000AE010000}"/>
    <cellStyle name="Procent 3 5" xfId="339" xr:uid="{00000000-0005-0000-0000-0000AF010000}"/>
    <cellStyle name="Procent 3 6" xfId="128" xr:uid="{00000000-0005-0000-0000-0000B0010000}"/>
    <cellStyle name="Procent 4" xfId="134" xr:uid="{00000000-0005-0000-0000-0000B1010000}"/>
    <cellStyle name="Procent 4 2" xfId="185" xr:uid="{00000000-0005-0000-0000-0000B2010000}"/>
    <cellStyle name="Procent 4 2 2" xfId="277" xr:uid="{00000000-0005-0000-0000-0000B3010000}"/>
    <cellStyle name="Procent 4 2 2 2" xfId="411" xr:uid="{00000000-0005-0000-0000-0000B4010000}"/>
    <cellStyle name="Procent 4 2 3" xfId="393" xr:uid="{00000000-0005-0000-0000-0000B5010000}"/>
    <cellStyle name="Procent 4 3" xfId="168" xr:uid="{00000000-0005-0000-0000-0000B6010000}"/>
    <cellStyle name="Procent 4 3 2" xfId="268" xr:uid="{00000000-0005-0000-0000-0000B7010000}"/>
    <cellStyle name="Procent 4 4" xfId="381" xr:uid="{00000000-0005-0000-0000-0000B8010000}"/>
    <cellStyle name="Procent 5" xfId="145" xr:uid="{00000000-0005-0000-0000-0000B9010000}"/>
    <cellStyle name="Procent 6" xfId="121" xr:uid="{00000000-0005-0000-0000-0000BA010000}"/>
    <cellStyle name="Procent 6 2" xfId="376" xr:uid="{00000000-0005-0000-0000-0000BB010000}"/>
    <cellStyle name="Procent 6 2 2" xfId="405" xr:uid="{00000000-0005-0000-0000-0000BC010000}"/>
    <cellStyle name="Procent 6 3" xfId="387" xr:uid="{00000000-0005-0000-0000-0000BD010000}"/>
    <cellStyle name="Procent 6 4" xfId="375" xr:uid="{00000000-0005-0000-0000-0000BE010000}"/>
    <cellStyle name="Procent 7" xfId="116" xr:uid="{00000000-0005-0000-0000-0000BF010000}"/>
    <cellStyle name="Procent 8" xfId="228" xr:uid="{00000000-0005-0000-0000-0000C0010000}"/>
    <cellStyle name="Procent 8 2" xfId="418" xr:uid="{00000000-0005-0000-0000-0000C1010000}"/>
    <cellStyle name="Procent 9" xfId="226" xr:uid="{00000000-0005-0000-0000-0000C2010000}"/>
    <cellStyle name="Procent 9 2" xfId="421" xr:uid="{00000000-0005-0000-0000-0000C3010000}"/>
    <cellStyle name="Sammenkædet celle" xfId="71" builtinId="24" customBuiltin="1"/>
    <cellStyle name="Sammenkædet celle 2" xfId="49" xr:uid="{00000000-0005-0000-0000-0000C5010000}"/>
    <cellStyle name="Titel" xfId="60" builtinId="15" customBuiltin="1"/>
    <cellStyle name="Titel 2" xfId="50" xr:uid="{00000000-0005-0000-0000-0000C7010000}"/>
    <cellStyle name="Title" xfId="340" xr:uid="{00000000-0005-0000-0000-0000C8010000}"/>
    <cellStyle name="Total" xfId="75" builtinId="25" customBuiltin="1"/>
    <cellStyle name="Total 2" xfId="51" xr:uid="{00000000-0005-0000-0000-0000CA010000}"/>
    <cellStyle name="Ugyldig" xfId="66" builtinId="27" customBuiltin="1"/>
    <cellStyle name="Ugyldig 2" xfId="52" xr:uid="{00000000-0005-0000-0000-0000CC010000}"/>
    <cellStyle name="Valuta 2" xfId="113" xr:uid="{00000000-0005-0000-0000-0000CD010000}"/>
    <cellStyle name="Valuta 2 2" xfId="172" xr:uid="{00000000-0005-0000-0000-0000CE010000}"/>
    <cellStyle name="Valuta 3" xfId="163" xr:uid="{00000000-0005-0000-0000-0000CF010000}"/>
    <cellStyle name="Valuta 4" xfId="229" xr:uid="{00000000-0005-0000-0000-0000D0010000}"/>
    <cellStyle name="Valuta 5" xfId="106" xr:uid="{00000000-0005-0000-0000-0000D1010000}"/>
    <cellStyle name="Warning Text" xfId="341" xr:uid="{00000000-0005-0000-0000-0000D2010000}"/>
  </cellStyles>
  <dxfs count="4">
    <dxf>
      <numFmt numFmtId="3" formatCode="#,##0"/>
    </dxf>
    <dxf>
      <fill>
        <patternFill patternType="none">
          <fgColor indexed="64"/>
          <bgColor indexed="65"/>
        </patternFill>
      </fill>
    </dxf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3"/>
    <tableColumn id="2" xr3:uid="{00000000-0010-0000-0000-000002000000}" name="2020" dataDxfId="2">
      <calculatedColumnFormula>#REF!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>
  <tableColumns count="2">
    <tableColumn id="1" xr3:uid="{00000000-0010-0000-0100-000001000000}" name="1.000 kr." dataDxfId="1"/>
    <tableColumn id="2" xr3:uid="{00000000-0010-0000-0100-000002000000}" name="2020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T1000"/>
  <sheetViews>
    <sheetView showGridLines="0" tabSelected="1" zoomScaleNormal="100" workbookViewId="0"/>
  </sheetViews>
  <sheetFormatPr defaultColWidth="0" defaultRowHeight="15" customHeight="1" x14ac:dyDescent="0.35"/>
  <cols>
    <col min="1" max="1" width="42.54296875" bestFit="1" customWidth="1"/>
    <col min="2" max="2" width="35.1796875" bestFit="1" customWidth="1"/>
    <col min="3" max="3" width="15.7265625" style="174" customWidth="1"/>
    <col min="4" max="4" width="15.7265625" style="83" customWidth="1"/>
    <col min="5" max="5" width="15.7265625" style="62" customWidth="1"/>
    <col min="6" max="6" width="15.7265625" style="54" customWidth="1"/>
    <col min="7" max="7" width="15.7265625" customWidth="1"/>
    <col min="8" max="8" width="15.7265625" style="7" customWidth="1"/>
    <col min="9" max="9" width="50" bestFit="1" customWidth="1"/>
    <col min="10" max="20" width="0" style="8" hidden="1" customWidth="1"/>
    <col min="21" max="16384" width="9.1796875" style="8" hidden="1"/>
  </cols>
  <sheetData>
    <row r="1" spans="1:15" ht="15" customHeight="1" x14ac:dyDescent="0.35">
      <c r="A1" s="3" t="s">
        <v>40</v>
      </c>
      <c r="B1" s="1"/>
      <c r="C1" s="1"/>
      <c r="D1" s="1"/>
      <c r="E1" s="1"/>
      <c r="F1" s="1"/>
    </row>
    <row r="2" spans="1:15" ht="15" customHeight="1" x14ac:dyDescent="0.35">
      <c r="B2" s="233" t="s">
        <v>98</v>
      </c>
      <c r="C2" s="233"/>
      <c r="D2" s="233"/>
      <c r="E2" s="233"/>
      <c r="F2" s="233"/>
      <c r="G2" s="233"/>
      <c r="H2" s="233"/>
      <c r="I2" s="233"/>
    </row>
    <row r="3" spans="1:15" ht="15" customHeight="1" x14ac:dyDescent="0.35">
      <c r="B3" s="233"/>
      <c r="C3" s="233"/>
      <c r="D3" s="233"/>
      <c r="E3" s="233"/>
      <c r="F3" s="233"/>
      <c r="G3" s="233"/>
      <c r="H3" s="233"/>
      <c r="I3" s="233"/>
    </row>
    <row r="4" spans="1:15" ht="15" customHeight="1" x14ac:dyDescent="0.35">
      <c r="C4" s="194"/>
      <c r="D4" s="137"/>
      <c r="E4" s="66"/>
      <c r="F4" s="55"/>
    </row>
    <row r="5" spans="1:15" ht="15" customHeight="1" x14ac:dyDescent="0.35">
      <c r="A5" t="s">
        <v>9</v>
      </c>
      <c r="C5" s="195">
        <v>2020</v>
      </c>
      <c r="D5" s="145">
        <v>2019</v>
      </c>
      <c r="E5" s="69">
        <v>2018</v>
      </c>
      <c r="F5" s="59">
        <v>2017</v>
      </c>
      <c r="G5" s="18" t="s">
        <v>57</v>
      </c>
      <c r="H5" s="4" t="s">
        <v>10</v>
      </c>
      <c r="I5" s="4" t="s">
        <v>11</v>
      </c>
    </row>
    <row r="6" spans="1:15" ht="15" customHeight="1" x14ac:dyDescent="0.35">
      <c r="A6" s="22" t="s">
        <v>41</v>
      </c>
      <c r="B6" s="35"/>
      <c r="C6" s="222"/>
      <c r="D6" s="163"/>
      <c r="E6" s="163"/>
      <c r="F6" s="163"/>
      <c r="G6" s="33"/>
      <c r="H6" s="36"/>
      <c r="I6" s="33"/>
    </row>
    <row r="7" spans="1:15" ht="15" customHeight="1" x14ac:dyDescent="0.35">
      <c r="A7" s="212" t="s">
        <v>41</v>
      </c>
      <c r="B7" s="215" t="s">
        <v>0</v>
      </c>
      <c r="C7" s="223">
        <v>5056449</v>
      </c>
      <c r="D7" s="224">
        <v>4825632.1840000004</v>
      </c>
      <c r="E7" s="224">
        <v>4692917</v>
      </c>
      <c r="F7" s="224">
        <v>4600689</v>
      </c>
      <c r="G7" s="225">
        <f t="shared" ref="G7:G38" si="0">IF(ISERROR(C7- D7)=TRUE,"",C7 - D7)</f>
        <v>230816.81599999964</v>
      </c>
      <c r="H7" s="216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4,8%</v>
      </c>
      <c r="I7" s="214"/>
      <c r="J7" s="192"/>
      <c r="K7" s="192"/>
      <c r="L7" s="192"/>
      <c r="M7" s="192"/>
      <c r="N7" s="192"/>
      <c r="O7" s="192"/>
    </row>
    <row r="8" spans="1:15" ht="15" customHeight="1" x14ac:dyDescent="0.35">
      <c r="A8" s="212" t="s">
        <v>41</v>
      </c>
      <c r="B8" s="221" t="s">
        <v>1</v>
      </c>
      <c r="C8" s="226">
        <v>2396643</v>
      </c>
      <c r="D8" s="227">
        <v>2195563.2429999998</v>
      </c>
      <c r="E8" s="227">
        <v>2153894</v>
      </c>
      <c r="F8" s="227">
        <v>2056294</v>
      </c>
      <c r="G8" s="228">
        <f t="shared" si="0"/>
        <v>201079.75700000022</v>
      </c>
      <c r="H8" s="217" t="str">
        <f t="shared" si="1"/>
        <v>9,2%▲</v>
      </c>
      <c r="I8" s="220"/>
      <c r="J8" s="192"/>
      <c r="K8" s="192"/>
      <c r="L8" s="192"/>
      <c r="M8" s="192"/>
      <c r="N8" s="192"/>
      <c r="O8" s="192"/>
    </row>
    <row r="9" spans="1:15" ht="15" customHeight="1" x14ac:dyDescent="0.35">
      <c r="A9" s="212" t="s">
        <v>41</v>
      </c>
      <c r="B9" s="215" t="s">
        <v>2</v>
      </c>
      <c r="C9" s="223">
        <v>412204</v>
      </c>
      <c r="D9" s="224">
        <v>676227.99600000004</v>
      </c>
      <c r="E9" s="224">
        <v>660660</v>
      </c>
      <c r="F9" s="224">
        <v>531795</v>
      </c>
      <c r="G9" s="225">
        <f t="shared" si="0"/>
        <v>-264023.99600000004</v>
      </c>
      <c r="H9" s="216" t="str">
        <f t="shared" si="1"/>
        <v>-39,0%▼</v>
      </c>
      <c r="I9" s="214"/>
      <c r="J9" s="192"/>
      <c r="K9" s="192"/>
      <c r="L9" s="192"/>
      <c r="M9" s="192"/>
      <c r="N9" s="192"/>
      <c r="O9" s="192"/>
    </row>
    <row r="10" spans="1:15" ht="15" customHeight="1" x14ac:dyDescent="0.35">
      <c r="A10" s="212" t="s">
        <v>41</v>
      </c>
      <c r="B10" s="221" t="s">
        <v>3</v>
      </c>
      <c r="C10" s="226">
        <v>0</v>
      </c>
      <c r="D10" s="227"/>
      <c r="E10" s="227"/>
      <c r="F10" s="227">
        <v>0</v>
      </c>
      <c r="G10" s="228">
        <f t="shared" si="0"/>
        <v>0</v>
      </c>
      <c r="H10" s="217" t="str">
        <f t="shared" si="1"/>
        <v/>
      </c>
      <c r="I10" s="220"/>
      <c r="J10" s="192"/>
      <c r="K10" s="192"/>
      <c r="L10" s="192"/>
      <c r="M10" s="192"/>
      <c r="N10" s="192"/>
      <c r="O10" s="192"/>
    </row>
    <row r="11" spans="1:15" ht="15" customHeight="1" x14ac:dyDescent="0.35">
      <c r="A11" s="212" t="s">
        <v>41</v>
      </c>
      <c r="B11" s="215" t="s">
        <v>4</v>
      </c>
      <c r="C11" s="223">
        <v>0</v>
      </c>
      <c r="D11" s="224"/>
      <c r="E11" s="224"/>
      <c r="F11" s="224">
        <v>0</v>
      </c>
      <c r="G11" s="225">
        <f t="shared" si="0"/>
        <v>0</v>
      </c>
      <c r="H11" s="216" t="str">
        <f t="shared" si="1"/>
        <v/>
      </c>
      <c r="I11" s="214"/>
      <c r="J11" s="192"/>
      <c r="K11" s="192"/>
      <c r="L11" s="192"/>
      <c r="M11" s="192"/>
      <c r="N11" s="192"/>
      <c r="O11" s="192"/>
    </row>
    <row r="12" spans="1:15" ht="15" customHeight="1" x14ac:dyDescent="0.35">
      <c r="A12" s="212" t="s">
        <v>41</v>
      </c>
      <c r="B12" s="221" t="s">
        <v>5</v>
      </c>
      <c r="C12" s="226">
        <v>-476581</v>
      </c>
      <c r="D12" s="227">
        <v>-508931.571</v>
      </c>
      <c r="E12" s="227">
        <v>-434630</v>
      </c>
      <c r="F12" s="227">
        <v>-359783</v>
      </c>
      <c r="G12" s="228">
        <f t="shared" si="0"/>
        <v>32350.570999999996</v>
      </c>
      <c r="H12" s="217" t="str">
        <f t="shared" si="1"/>
        <v>-6,4%</v>
      </c>
      <c r="I12" s="220"/>
      <c r="J12" s="192"/>
      <c r="K12" s="192"/>
      <c r="L12" s="192"/>
      <c r="M12" s="192"/>
      <c r="N12" s="192"/>
      <c r="O12" s="192"/>
    </row>
    <row r="13" spans="1:15" ht="15" customHeight="1" x14ac:dyDescent="0.35">
      <c r="A13" s="212" t="s">
        <v>41</v>
      </c>
      <c r="B13" s="215" t="s">
        <v>6</v>
      </c>
      <c r="C13" s="223">
        <v>-1805</v>
      </c>
      <c r="D13" s="224">
        <v>-1520.3130000000001</v>
      </c>
      <c r="E13" s="224">
        <v>-388.72899999999998</v>
      </c>
      <c r="F13" s="224">
        <v>-647.70641999999998</v>
      </c>
      <c r="G13" s="225">
        <f t="shared" si="0"/>
        <v>-284.6869999999999</v>
      </c>
      <c r="H13" s="216" t="str">
        <f t="shared" si="1"/>
        <v>18,7%▲</v>
      </c>
      <c r="I13" s="172"/>
      <c r="J13" s="192"/>
      <c r="K13" s="192"/>
      <c r="L13" s="192"/>
      <c r="M13" s="192"/>
      <c r="N13" s="192"/>
      <c r="O13" s="192"/>
    </row>
    <row r="14" spans="1:15" ht="15" customHeight="1" x14ac:dyDescent="0.35">
      <c r="A14" s="212" t="s">
        <v>41</v>
      </c>
      <c r="B14" s="221" t="s">
        <v>7</v>
      </c>
      <c r="C14" s="226"/>
      <c r="D14" s="227"/>
      <c r="E14" s="227"/>
      <c r="F14" s="227">
        <v>0</v>
      </c>
      <c r="G14" s="228">
        <f t="shared" si="0"/>
        <v>0</v>
      </c>
      <c r="H14" s="217" t="str">
        <f t="shared" si="1"/>
        <v/>
      </c>
      <c r="I14" s="220"/>
      <c r="J14" s="192"/>
      <c r="K14" s="192"/>
      <c r="L14" s="192"/>
      <c r="M14" s="192"/>
      <c r="N14" s="192"/>
      <c r="O14" s="192"/>
    </row>
    <row r="15" spans="1:15" s="29" customFormat="1" ht="15" customHeight="1" x14ac:dyDescent="0.35">
      <c r="A15" s="213" t="s">
        <v>41</v>
      </c>
      <c r="B15" s="218" t="s">
        <v>8</v>
      </c>
      <c r="C15" s="206">
        <f>SUMIFS((C7:C14),($A$7:$A$14),$A$15)</f>
        <v>7386910</v>
      </c>
      <c r="D15" s="206">
        <f>SUMIFS((D7:D14),($A$7:$A$14),$A$15)</f>
        <v>7186971.5389999999</v>
      </c>
      <c r="E15" s="206">
        <f>SUMIFS((E7:E14),(A7:A14),A15)</f>
        <v>7072452.2709999997</v>
      </c>
      <c r="F15" s="206">
        <f>SUMIFS((F7:F14),(A7:A14),A15)</f>
        <v>6828347.2935800003</v>
      </c>
      <c r="G15" s="229">
        <f t="shared" si="0"/>
        <v>199938.46100000013</v>
      </c>
      <c r="H15" s="219" t="str">
        <f t="shared" si="1"/>
        <v>2,8%</v>
      </c>
      <c r="I15" s="214"/>
      <c r="J15" s="28"/>
      <c r="K15" s="28"/>
      <c r="L15" s="28"/>
      <c r="M15" s="28"/>
      <c r="N15" s="28"/>
      <c r="O15" s="28"/>
    </row>
    <row r="16" spans="1:15" ht="15" customHeight="1" x14ac:dyDescent="0.35">
      <c r="A16" s="22" t="s">
        <v>42</v>
      </c>
      <c r="B16" s="35"/>
      <c r="C16" s="230"/>
      <c r="D16" s="170"/>
      <c r="E16" s="170"/>
      <c r="F16" s="170"/>
      <c r="G16" s="168">
        <f t="shared" si="0"/>
        <v>0</v>
      </c>
      <c r="H16" s="159" t="str">
        <f t="shared" si="1"/>
        <v/>
      </c>
      <c r="I16" s="161"/>
    </row>
    <row r="17" spans="1:15" ht="15" customHeight="1" x14ac:dyDescent="0.35">
      <c r="A17" s="212" t="s">
        <v>42</v>
      </c>
      <c r="B17" s="215" t="s">
        <v>0</v>
      </c>
      <c r="C17" s="223">
        <v>1458321</v>
      </c>
      <c r="D17" s="224">
        <v>1382091</v>
      </c>
      <c r="E17" s="224">
        <v>1319535</v>
      </c>
      <c r="F17" s="224">
        <v>1260280</v>
      </c>
      <c r="G17" s="225">
        <f t="shared" si="0"/>
        <v>76230</v>
      </c>
      <c r="H17" s="216" t="str">
        <f t="shared" si="1"/>
        <v>5,5%</v>
      </c>
      <c r="I17" s="214"/>
      <c r="J17" s="192"/>
      <c r="K17" s="192"/>
      <c r="L17" s="192"/>
      <c r="M17" s="192"/>
      <c r="N17" s="192"/>
      <c r="O17" s="192"/>
    </row>
    <row r="18" spans="1:15" ht="15" customHeight="1" x14ac:dyDescent="0.35">
      <c r="A18" s="212" t="s">
        <v>42</v>
      </c>
      <c r="B18" s="221" t="s">
        <v>1</v>
      </c>
      <c r="C18" s="226">
        <v>489449</v>
      </c>
      <c r="D18" s="227">
        <v>470487</v>
      </c>
      <c r="E18" s="227">
        <v>433823</v>
      </c>
      <c r="F18" s="227">
        <v>411793</v>
      </c>
      <c r="G18" s="228">
        <f t="shared" si="0"/>
        <v>18962</v>
      </c>
      <c r="H18" s="217" t="str">
        <f t="shared" si="1"/>
        <v>4,0%</v>
      </c>
      <c r="I18" s="220"/>
      <c r="J18" s="192"/>
      <c r="K18" s="192"/>
      <c r="L18" s="192"/>
      <c r="M18" s="192"/>
      <c r="N18" s="192"/>
      <c r="O18" s="192"/>
    </row>
    <row r="19" spans="1:15" ht="15" customHeight="1" x14ac:dyDescent="0.35">
      <c r="A19" s="212" t="s">
        <v>42</v>
      </c>
      <c r="B19" s="215" t="s">
        <v>2</v>
      </c>
      <c r="C19" s="223">
        <v>155064</v>
      </c>
      <c r="D19" s="224">
        <v>193000</v>
      </c>
      <c r="E19" s="224">
        <v>197083</v>
      </c>
      <c r="F19" s="224">
        <v>212591</v>
      </c>
      <c r="G19" s="225">
        <f t="shared" si="0"/>
        <v>-37936</v>
      </c>
      <c r="H19" s="216" t="str">
        <f t="shared" si="1"/>
        <v>-19,7%▼</v>
      </c>
      <c r="I19" s="214"/>
      <c r="J19" s="192"/>
      <c r="K19" s="192"/>
      <c r="L19" s="192"/>
      <c r="M19" s="192"/>
      <c r="N19" s="192"/>
      <c r="O19" s="192"/>
    </row>
    <row r="20" spans="1:15" ht="15" customHeight="1" x14ac:dyDescent="0.35">
      <c r="A20" s="212" t="s">
        <v>42</v>
      </c>
      <c r="B20" s="221" t="s">
        <v>3</v>
      </c>
      <c r="C20" s="226"/>
      <c r="D20" s="227"/>
      <c r="E20" s="227"/>
      <c r="F20" s="227">
        <v>0</v>
      </c>
      <c r="G20" s="228">
        <f t="shared" si="0"/>
        <v>0</v>
      </c>
      <c r="H20" s="217" t="str">
        <f t="shared" si="1"/>
        <v/>
      </c>
      <c r="I20" s="220"/>
      <c r="J20" s="192"/>
      <c r="K20" s="192"/>
      <c r="L20" s="192"/>
      <c r="M20" s="192"/>
      <c r="N20" s="192"/>
      <c r="O20" s="192"/>
    </row>
    <row r="21" spans="1:15" ht="15" customHeight="1" x14ac:dyDescent="0.35">
      <c r="A21" s="212" t="s">
        <v>42</v>
      </c>
      <c r="B21" s="215" t="s">
        <v>4</v>
      </c>
      <c r="C21" s="223"/>
      <c r="D21" s="224"/>
      <c r="E21" s="224"/>
      <c r="F21" s="224">
        <v>0</v>
      </c>
      <c r="G21" s="225">
        <f t="shared" si="0"/>
        <v>0</v>
      </c>
      <c r="H21" s="216" t="str">
        <f t="shared" si="1"/>
        <v/>
      </c>
      <c r="I21" s="214"/>
      <c r="J21" s="192"/>
      <c r="K21" s="192"/>
      <c r="L21" s="192"/>
      <c r="M21" s="192"/>
      <c r="N21" s="192"/>
      <c r="O21" s="192"/>
    </row>
    <row r="22" spans="1:15" ht="15" customHeight="1" x14ac:dyDescent="0.35">
      <c r="A22" s="212" t="s">
        <v>42</v>
      </c>
      <c r="B22" s="221" t="s">
        <v>5</v>
      </c>
      <c r="C22" s="226">
        <v>-34419</v>
      </c>
      <c r="D22" s="227">
        <v>-39951</v>
      </c>
      <c r="E22" s="227">
        <v>-41726</v>
      </c>
      <c r="F22" s="227">
        <v>-35137</v>
      </c>
      <c r="G22" s="228">
        <f t="shared" si="0"/>
        <v>5532</v>
      </c>
      <c r="H22" s="217" t="str">
        <f t="shared" si="1"/>
        <v>-13,8%▼</v>
      </c>
      <c r="I22" s="185"/>
      <c r="J22" s="192"/>
      <c r="K22" s="192"/>
      <c r="L22" s="192"/>
      <c r="M22" s="192"/>
      <c r="N22" s="192"/>
      <c r="O22" s="192"/>
    </row>
    <row r="23" spans="1:15" ht="15" customHeight="1" x14ac:dyDescent="0.35">
      <c r="A23" s="212" t="s">
        <v>42</v>
      </c>
      <c r="B23" s="215" t="s">
        <v>6</v>
      </c>
      <c r="C23" s="223"/>
      <c r="D23" s="224"/>
      <c r="E23" s="224"/>
      <c r="F23" s="224">
        <v>0</v>
      </c>
      <c r="G23" s="225">
        <f t="shared" si="0"/>
        <v>0</v>
      </c>
      <c r="H23" s="216" t="str">
        <f t="shared" si="1"/>
        <v/>
      </c>
      <c r="I23" s="214"/>
      <c r="J23" s="192"/>
      <c r="K23" s="192"/>
      <c r="L23" s="192"/>
      <c r="M23" s="192"/>
      <c r="N23" s="192"/>
      <c r="O23" s="192"/>
    </row>
    <row r="24" spans="1:15" ht="15" customHeight="1" x14ac:dyDescent="0.35">
      <c r="A24" s="212" t="s">
        <v>42</v>
      </c>
      <c r="B24" s="221" t="s">
        <v>7</v>
      </c>
      <c r="C24" s="226"/>
      <c r="D24" s="227"/>
      <c r="E24" s="227"/>
      <c r="F24" s="227">
        <v>0</v>
      </c>
      <c r="G24" s="228">
        <f t="shared" si="0"/>
        <v>0</v>
      </c>
      <c r="H24" s="217" t="str">
        <f t="shared" si="1"/>
        <v/>
      </c>
      <c r="I24" s="220"/>
      <c r="J24" s="192"/>
      <c r="K24" s="192"/>
      <c r="L24" s="192"/>
      <c r="M24" s="192"/>
      <c r="N24" s="192"/>
      <c r="O24" s="192"/>
    </row>
    <row r="25" spans="1:15" s="29" customFormat="1" ht="15" customHeight="1" x14ac:dyDescent="0.35">
      <c r="A25" s="213" t="s">
        <v>42</v>
      </c>
      <c r="B25" s="218" t="s">
        <v>8</v>
      </c>
      <c r="C25" s="206">
        <f>SUMIFS((C7:C24),($A$7:$A$24),$A$25)</f>
        <v>2068415</v>
      </c>
      <c r="D25" s="206">
        <f>SUMIFS((D7:D24),($A$7:$A$24),$A$25)</f>
        <v>2005627</v>
      </c>
      <c r="E25" s="206">
        <f>SUMIFS((E7:E24),(A7:A24),A25)</f>
        <v>1908715</v>
      </c>
      <c r="F25" s="206">
        <f>SUMIFS((F7:F24),(A7:A24),A25)</f>
        <v>1849527</v>
      </c>
      <c r="G25" s="229">
        <f t="shared" si="0"/>
        <v>62788</v>
      </c>
      <c r="H25" s="219" t="str">
        <f t="shared" si="1"/>
        <v>3,1%</v>
      </c>
      <c r="I25" s="214"/>
      <c r="J25" s="28"/>
      <c r="K25" s="28"/>
      <c r="L25" s="28"/>
      <c r="M25" s="28"/>
      <c r="N25" s="28"/>
      <c r="O25" s="28"/>
    </row>
    <row r="26" spans="1:15" ht="15" customHeight="1" x14ac:dyDescent="0.35">
      <c r="A26" s="22" t="s">
        <v>43</v>
      </c>
      <c r="B26" s="35"/>
      <c r="C26" s="230"/>
      <c r="D26" s="170"/>
      <c r="E26" s="170"/>
      <c r="F26" s="170"/>
      <c r="G26" s="168">
        <f t="shared" si="0"/>
        <v>0</v>
      </c>
      <c r="H26" s="159" t="str">
        <f t="shared" si="1"/>
        <v/>
      </c>
      <c r="I26" s="161"/>
    </row>
    <row r="27" spans="1:15" ht="15" customHeight="1" x14ac:dyDescent="0.35">
      <c r="A27" s="212" t="s">
        <v>43</v>
      </c>
      <c r="B27" s="215" t="s">
        <v>0</v>
      </c>
      <c r="C27" s="223">
        <v>1370162</v>
      </c>
      <c r="D27" s="224">
        <v>1302087</v>
      </c>
      <c r="E27" s="224">
        <v>1300979</v>
      </c>
      <c r="F27" s="224">
        <v>1263364</v>
      </c>
      <c r="G27" s="225">
        <f t="shared" si="0"/>
        <v>68075</v>
      </c>
      <c r="H27" s="216" t="str">
        <f t="shared" si="1"/>
        <v>5,2%</v>
      </c>
      <c r="I27" s="214"/>
      <c r="J27" s="192"/>
      <c r="K27" s="192"/>
      <c r="L27" s="192"/>
      <c r="M27" s="192"/>
      <c r="N27" s="192"/>
      <c r="O27" s="192"/>
    </row>
    <row r="28" spans="1:15" ht="15" customHeight="1" x14ac:dyDescent="0.35">
      <c r="A28" s="212" t="s">
        <v>43</v>
      </c>
      <c r="B28" s="221" t="s">
        <v>1</v>
      </c>
      <c r="C28" s="226">
        <v>491682</v>
      </c>
      <c r="D28" s="227">
        <v>434075</v>
      </c>
      <c r="E28" s="227">
        <v>430886</v>
      </c>
      <c r="F28" s="227">
        <v>405455</v>
      </c>
      <c r="G28" s="228">
        <f t="shared" si="0"/>
        <v>57607</v>
      </c>
      <c r="H28" s="217" t="str">
        <f t="shared" si="1"/>
        <v>13,3%▲</v>
      </c>
      <c r="I28" s="220"/>
      <c r="J28" s="192"/>
      <c r="K28" s="192"/>
      <c r="L28" s="192"/>
      <c r="M28" s="192"/>
      <c r="N28" s="192"/>
      <c r="O28" s="192"/>
    </row>
    <row r="29" spans="1:15" ht="15" customHeight="1" x14ac:dyDescent="0.35">
      <c r="A29" s="212" t="s">
        <v>43</v>
      </c>
      <c r="B29" s="215" t="s">
        <v>2</v>
      </c>
      <c r="C29" s="223">
        <v>149330</v>
      </c>
      <c r="D29" s="224">
        <v>231045</v>
      </c>
      <c r="E29" s="224">
        <v>197374</v>
      </c>
      <c r="F29" s="224">
        <v>215531</v>
      </c>
      <c r="G29" s="225">
        <f t="shared" si="0"/>
        <v>-81715</v>
      </c>
      <c r="H29" s="216" t="str">
        <f t="shared" si="1"/>
        <v>-35,4%▼</v>
      </c>
      <c r="I29" s="214"/>
      <c r="J29" s="192"/>
      <c r="K29" s="192"/>
      <c r="L29" s="192"/>
      <c r="M29" s="192"/>
      <c r="N29" s="192"/>
      <c r="O29" s="192"/>
    </row>
    <row r="30" spans="1:15" ht="15" customHeight="1" x14ac:dyDescent="0.35">
      <c r="A30" s="212" t="s">
        <v>43</v>
      </c>
      <c r="B30" s="221" t="s">
        <v>3</v>
      </c>
      <c r="C30" s="226"/>
      <c r="D30" s="227"/>
      <c r="E30" s="227"/>
      <c r="F30" s="227">
        <v>0</v>
      </c>
      <c r="G30" s="228">
        <f t="shared" si="0"/>
        <v>0</v>
      </c>
      <c r="H30" s="217" t="str">
        <f t="shared" si="1"/>
        <v/>
      </c>
      <c r="I30" s="220"/>
      <c r="J30" s="192"/>
      <c r="K30" s="192"/>
      <c r="L30" s="192"/>
      <c r="M30" s="192"/>
      <c r="N30" s="192"/>
      <c r="O30" s="192"/>
    </row>
    <row r="31" spans="1:15" ht="15" customHeight="1" x14ac:dyDescent="0.35">
      <c r="A31" s="212" t="s">
        <v>43</v>
      </c>
      <c r="B31" s="215" t="s">
        <v>4</v>
      </c>
      <c r="C31" s="223"/>
      <c r="D31" s="224"/>
      <c r="E31" s="224"/>
      <c r="F31" s="224">
        <v>0</v>
      </c>
      <c r="G31" s="225">
        <f t="shared" si="0"/>
        <v>0</v>
      </c>
      <c r="H31" s="216" t="str">
        <f t="shared" si="1"/>
        <v/>
      </c>
      <c r="I31" s="214"/>
      <c r="J31" s="192"/>
      <c r="K31" s="192"/>
      <c r="L31" s="192"/>
      <c r="M31" s="192"/>
      <c r="N31" s="192"/>
      <c r="O31" s="192"/>
    </row>
    <row r="32" spans="1:15" ht="15" customHeight="1" x14ac:dyDescent="0.35">
      <c r="A32" s="212" t="s">
        <v>43</v>
      </c>
      <c r="B32" s="221" t="s">
        <v>5</v>
      </c>
      <c r="C32" s="226">
        <v>-27819</v>
      </c>
      <c r="D32" s="227">
        <v>-39901</v>
      </c>
      <c r="E32" s="227">
        <v>-43553</v>
      </c>
      <c r="F32" s="227">
        <v>-34799</v>
      </c>
      <c r="G32" s="228">
        <f t="shared" si="0"/>
        <v>12082</v>
      </c>
      <c r="H32" s="217" t="str">
        <f t="shared" si="1"/>
        <v>-30,3%▼</v>
      </c>
      <c r="I32" s="220"/>
      <c r="J32" s="192"/>
      <c r="K32" s="192"/>
      <c r="L32" s="192"/>
      <c r="M32" s="192"/>
      <c r="N32" s="192"/>
      <c r="O32" s="192"/>
    </row>
    <row r="33" spans="1:15" ht="15" customHeight="1" x14ac:dyDescent="0.35">
      <c r="A33" s="212" t="s">
        <v>43</v>
      </c>
      <c r="B33" s="215" t="s">
        <v>6</v>
      </c>
      <c r="C33" s="223">
        <v>-331</v>
      </c>
      <c r="D33" s="224">
        <v>-481</v>
      </c>
      <c r="E33" s="224">
        <v>-669</v>
      </c>
      <c r="F33" s="224">
        <v>-1084.42857</v>
      </c>
      <c r="G33" s="225">
        <f t="shared" si="0"/>
        <v>150</v>
      </c>
      <c r="H33" s="216" t="str">
        <f t="shared" si="1"/>
        <v>-31,2%▼</v>
      </c>
      <c r="I33" s="214"/>
      <c r="J33" s="192"/>
      <c r="K33" s="192"/>
      <c r="L33" s="192"/>
      <c r="M33" s="192"/>
      <c r="N33" s="192"/>
      <c r="O33" s="192"/>
    </row>
    <row r="34" spans="1:15" ht="15" customHeight="1" x14ac:dyDescent="0.35">
      <c r="A34" s="212" t="s">
        <v>43</v>
      </c>
      <c r="B34" s="221" t="s">
        <v>7</v>
      </c>
      <c r="C34" s="226"/>
      <c r="D34" s="227"/>
      <c r="E34" s="227"/>
      <c r="F34" s="227">
        <v>0</v>
      </c>
      <c r="G34" s="228">
        <f t="shared" si="0"/>
        <v>0</v>
      </c>
      <c r="H34" s="217" t="str">
        <f t="shared" si="1"/>
        <v/>
      </c>
      <c r="I34" s="220"/>
      <c r="J34" s="192"/>
      <c r="K34" s="192"/>
      <c r="L34" s="192"/>
      <c r="M34" s="192"/>
      <c r="N34" s="192"/>
      <c r="O34" s="192"/>
    </row>
    <row r="35" spans="1:15" s="29" customFormat="1" ht="15" customHeight="1" x14ac:dyDescent="0.35">
      <c r="A35" s="213" t="s">
        <v>43</v>
      </c>
      <c r="B35" s="218" t="s">
        <v>8</v>
      </c>
      <c r="C35" s="206">
        <f>SUMIFS((C7:C34),($A$7:$A$34),$A$35)</f>
        <v>1983024</v>
      </c>
      <c r="D35" s="206">
        <f>SUMIFS((D7:D34),($A$7:$A$34),$A$35)</f>
        <v>1926825</v>
      </c>
      <c r="E35" s="206">
        <f>SUMIFS((E7:E34),(A7:A34),A35)</f>
        <v>1885017</v>
      </c>
      <c r="F35" s="229">
        <f>SUMIFS((F7:F34),(A7:A34),A35)</f>
        <v>1848466.57143</v>
      </c>
      <c r="G35" s="229">
        <f t="shared" si="0"/>
        <v>56199</v>
      </c>
      <c r="H35" s="219" t="str">
        <f t="shared" si="1"/>
        <v>2,9%</v>
      </c>
      <c r="I35" s="214"/>
      <c r="J35" s="28"/>
      <c r="K35" s="28"/>
      <c r="L35" s="28"/>
      <c r="M35" s="28"/>
      <c r="N35" s="28"/>
      <c r="O35" s="28"/>
    </row>
    <row r="36" spans="1:15" ht="15" customHeight="1" x14ac:dyDescent="0.35">
      <c r="A36" s="22" t="s">
        <v>44</v>
      </c>
      <c r="B36" s="35"/>
      <c r="C36" s="230"/>
      <c r="D36" s="170"/>
      <c r="E36" s="170"/>
      <c r="F36" s="167"/>
      <c r="G36" s="168">
        <f t="shared" si="0"/>
        <v>0</v>
      </c>
      <c r="H36" s="159" t="str">
        <f t="shared" si="1"/>
        <v/>
      </c>
      <c r="I36" s="161"/>
    </row>
    <row r="37" spans="1:15" ht="15" customHeight="1" x14ac:dyDescent="0.35">
      <c r="A37" s="212" t="s">
        <v>44</v>
      </c>
      <c r="B37" s="215" t="s">
        <v>0</v>
      </c>
      <c r="C37" s="223">
        <v>1191209.9599734501</v>
      </c>
      <c r="D37" s="224">
        <v>1110851.3840712614</v>
      </c>
      <c r="E37" s="224">
        <v>1084311</v>
      </c>
      <c r="F37" s="224">
        <v>1031412</v>
      </c>
      <c r="G37" s="225">
        <f t="shared" si="0"/>
        <v>80358.575902188662</v>
      </c>
      <c r="H37" s="216" t="str">
        <f t="shared" si="1"/>
        <v>7,2%▲</v>
      </c>
      <c r="I37" s="214"/>
      <c r="J37" s="192"/>
      <c r="K37" s="192"/>
      <c r="L37" s="192"/>
      <c r="M37" s="192"/>
      <c r="N37" s="192"/>
      <c r="O37" s="192"/>
    </row>
    <row r="38" spans="1:15" ht="15" customHeight="1" x14ac:dyDescent="0.35">
      <c r="A38" s="212" t="s">
        <v>44</v>
      </c>
      <c r="B38" s="221" t="s">
        <v>1</v>
      </c>
      <c r="C38" s="226">
        <v>330167.72889517999</v>
      </c>
      <c r="D38" s="227">
        <v>321978.83828053513</v>
      </c>
      <c r="E38" s="227">
        <v>317829</v>
      </c>
      <c r="F38" s="227">
        <v>308109.83132457267</v>
      </c>
      <c r="G38" s="228">
        <f t="shared" si="0"/>
        <v>8188.8906146448571</v>
      </c>
      <c r="H38" s="217" t="str">
        <f t="shared" si="1"/>
        <v>2,5%</v>
      </c>
      <c r="I38" s="220"/>
      <c r="J38" s="192"/>
      <c r="K38" s="192"/>
      <c r="L38" s="192"/>
      <c r="M38" s="192"/>
      <c r="N38" s="192"/>
      <c r="O38" s="192"/>
    </row>
    <row r="39" spans="1:15" ht="15" customHeight="1" x14ac:dyDescent="0.35">
      <c r="A39" s="212" t="s">
        <v>44</v>
      </c>
      <c r="B39" s="215" t="s">
        <v>2</v>
      </c>
      <c r="C39" s="223">
        <v>57217.695065668602</v>
      </c>
      <c r="D39" s="224">
        <v>163487.88449974469</v>
      </c>
      <c r="E39" s="224">
        <v>158425</v>
      </c>
      <c r="F39" s="224">
        <v>168827.42446739663</v>
      </c>
      <c r="G39" s="225">
        <f t="shared" ref="G39:G70" si="2">IF(ISERROR(C39- D39)=TRUE,"",C39 - D39)</f>
        <v>-106270.18943407608</v>
      </c>
      <c r="H39" s="216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-65,0%▼</v>
      </c>
      <c r="I39" s="186"/>
      <c r="J39" s="192"/>
      <c r="K39" s="192"/>
      <c r="L39" s="192"/>
      <c r="M39" s="192"/>
      <c r="N39" s="192"/>
      <c r="O39" s="192"/>
    </row>
    <row r="40" spans="1:15" ht="15" customHeight="1" x14ac:dyDescent="0.35">
      <c r="A40" s="212" t="s">
        <v>44</v>
      </c>
      <c r="B40" s="221" t="s">
        <v>3</v>
      </c>
      <c r="C40" s="226"/>
      <c r="D40" s="227"/>
      <c r="E40" s="227"/>
      <c r="F40" s="227"/>
      <c r="G40" s="228">
        <f t="shared" si="2"/>
        <v>0</v>
      </c>
      <c r="H40" s="217" t="str">
        <f t="shared" si="3"/>
        <v/>
      </c>
      <c r="I40" s="220"/>
      <c r="J40" s="192"/>
      <c r="K40" s="192"/>
      <c r="L40" s="192"/>
      <c r="M40" s="192"/>
      <c r="N40" s="192"/>
      <c r="O40" s="192"/>
    </row>
    <row r="41" spans="1:15" ht="15" customHeight="1" x14ac:dyDescent="0.35">
      <c r="A41" s="212" t="s">
        <v>44</v>
      </c>
      <c r="B41" s="215" t="s">
        <v>4</v>
      </c>
      <c r="C41" s="223"/>
      <c r="D41" s="224"/>
      <c r="E41" s="224"/>
      <c r="F41" s="224"/>
      <c r="G41" s="225">
        <f t="shared" si="2"/>
        <v>0</v>
      </c>
      <c r="H41" s="216" t="str">
        <f t="shared" si="3"/>
        <v/>
      </c>
      <c r="I41" s="223"/>
      <c r="J41" s="192"/>
      <c r="K41" s="192"/>
      <c r="L41" s="192"/>
      <c r="M41" s="192"/>
      <c r="N41" s="192"/>
      <c r="O41" s="192"/>
    </row>
    <row r="42" spans="1:15" ht="15" customHeight="1" x14ac:dyDescent="0.35">
      <c r="A42" s="212" t="s">
        <v>44</v>
      </c>
      <c r="B42" s="221" t="s">
        <v>5</v>
      </c>
      <c r="C42" s="226">
        <v>-20048.042135230899</v>
      </c>
      <c r="D42" s="227">
        <f>-18179.4655153714+580.67975</f>
        <v>-17598.785765371402</v>
      </c>
      <c r="E42" s="227">
        <v>-23029.153893311301</v>
      </c>
      <c r="F42" s="227">
        <v>-30066.547879100865</v>
      </c>
      <c r="G42" s="228">
        <f t="shared" si="2"/>
        <v>-2449.2563698594968</v>
      </c>
      <c r="H42" s="217" t="str">
        <f t="shared" si="3"/>
        <v>13,9%▲</v>
      </c>
      <c r="I42" s="164"/>
      <c r="J42" s="192"/>
      <c r="K42" s="192"/>
      <c r="L42" s="192"/>
      <c r="M42" s="192"/>
      <c r="N42" s="192"/>
      <c r="O42" s="192"/>
    </row>
    <row r="43" spans="1:15" ht="15" customHeight="1" x14ac:dyDescent="0.35">
      <c r="A43" s="212" t="s">
        <v>44</v>
      </c>
      <c r="B43" s="215" t="s">
        <v>6</v>
      </c>
      <c r="C43" s="223">
        <v>-257.78965888109786</v>
      </c>
      <c r="D43" s="224">
        <v>-580.67975000000001</v>
      </c>
      <c r="E43" s="224">
        <v>-574.67975000000001</v>
      </c>
      <c r="F43" s="224">
        <v>-250.81505999999999</v>
      </c>
      <c r="G43" s="225">
        <f t="shared" si="2"/>
        <v>322.89009111890215</v>
      </c>
      <c r="H43" s="216" t="str">
        <f t="shared" si="3"/>
        <v>-55,6%▼</v>
      </c>
      <c r="I43" s="214"/>
      <c r="J43" s="192"/>
      <c r="K43" s="192"/>
      <c r="L43" s="192"/>
      <c r="M43" s="192"/>
      <c r="N43" s="192"/>
      <c r="O43" s="192"/>
    </row>
    <row r="44" spans="1:15" ht="15" customHeight="1" x14ac:dyDescent="0.35">
      <c r="A44" s="212" t="s">
        <v>44</v>
      </c>
      <c r="B44" s="221" t="s">
        <v>7</v>
      </c>
      <c r="C44" s="226"/>
      <c r="D44" s="227"/>
      <c r="E44" s="227"/>
      <c r="F44" s="227"/>
      <c r="G44" s="228">
        <f t="shared" si="2"/>
        <v>0</v>
      </c>
      <c r="H44" s="217" t="str">
        <f t="shared" si="3"/>
        <v/>
      </c>
      <c r="I44" s="220"/>
      <c r="J44" s="192"/>
      <c r="K44" s="192"/>
      <c r="L44" s="192"/>
      <c r="M44" s="192"/>
      <c r="N44" s="192"/>
      <c r="O44" s="192"/>
    </row>
    <row r="45" spans="1:15" s="29" customFormat="1" ht="15" customHeight="1" x14ac:dyDescent="0.35">
      <c r="A45" s="213" t="s">
        <v>44</v>
      </c>
      <c r="B45" s="218" t="s">
        <v>8</v>
      </c>
      <c r="C45" s="206">
        <f>SUMIFS((C7:C44),($A$7:$A$44),$A$45)</f>
        <v>1558289.5521401865</v>
      </c>
      <c r="D45" s="206">
        <f>SUMIFS((D7:D44),($A$7:$A$44),$A$45)</f>
        <v>1578138.6413361698</v>
      </c>
      <c r="E45" s="206">
        <f>SUMIFS((E7:E44),(A7:A44),A45)</f>
        <v>1536961.1663566888</v>
      </c>
      <c r="F45" s="206">
        <f>SUMIFS((F7:F44),(A7:A44),A45)</f>
        <v>1478031.8928528687</v>
      </c>
      <c r="G45" s="229">
        <f t="shared" si="2"/>
        <v>-19849.089195983252</v>
      </c>
      <c r="H45" s="219" t="str">
        <f t="shared" si="3"/>
        <v>-1,3%</v>
      </c>
      <c r="I45" s="214"/>
      <c r="J45" s="28"/>
      <c r="K45" s="28"/>
      <c r="L45" s="28"/>
      <c r="M45" s="28"/>
      <c r="N45" s="28"/>
      <c r="O45" s="28"/>
    </row>
    <row r="46" spans="1:15" ht="15" customHeight="1" x14ac:dyDescent="0.35">
      <c r="A46" s="22" t="s">
        <v>45</v>
      </c>
      <c r="B46" s="35"/>
      <c r="C46" s="230"/>
      <c r="D46" s="170"/>
      <c r="E46" s="170"/>
      <c r="F46" s="170"/>
      <c r="G46" s="168">
        <f t="shared" si="2"/>
        <v>0</v>
      </c>
      <c r="H46" s="159" t="str">
        <f t="shared" si="3"/>
        <v/>
      </c>
      <c r="I46" s="161"/>
    </row>
    <row r="47" spans="1:15" ht="15" customHeight="1" x14ac:dyDescent="0.35">
      <c r="A47" s="212" t="s">
        <v>45</v>
      </c>
      <c r="B47" s="215" t="s">
        <v>0</v>
      </c>
      <c r="C47" s="223">
        <v>1172418.1518733101</v>
      </c>
      <c r="D47" s="224">
        <v>1128944.3639287383</v>
      </c>
      <c r="E47" s="224">
        <v>1101982.5976207999</v>
      </c>
      <c r="F47" s="224">
        <v>1083846</v>
      </c>
      <c r="G47" s="225">
        <f t="shared" si="2"/>
        <v>43473.787944571814</v>
      </c>
      <c r="H47" s="216" t="str">
        <f t="shared" si="3"/>
        <v>3,9%</v>
      </c>
      <c r="I47" s="89"/>
      <c r="J47" s="192"/>
      <c r="K47" s="192"/>
      <c r="L47" s="192"/>
      <c r="M47" s="192"/>
      <c r="N47" s="192"/>
      <c r="O47" s="192"/>
    </row>
    <row r="48" spans="1:15" ht="15" customHeight="1" x14ac:dyDescent="0.35">
      <c r="A48" s="212" t="s">
        <v>45</v>
      </c>
      <c r="B48" s="221" t="s">
        <v>1</v>
      </c>
      <c r="C48" s="226">
        <v>668983.74318249698</v>
      </c>
      <c r="D48" s="227">
        <v>656660.16171946493</v>
      </c>
      <c r="E48" s="227">
        <v>648199.14522009203</v>
      </c>
      <c r="F48" s="227">
        <v>604243.42169542727</v>
      </c>
      <c r="G48" s="228">
        <f t="shared" si="2"/>
        <v>12323.581463032053</v>
      </c>
      <c r="H48" s="217" t="str">
        <f t="shared" si="3"/>
        <v>1,9%</v>
      </c>
      <c r="I48" s="220"/>
      <c r="J48" s="192"/>
      <c r="K48" s="192"/>
      <c r="L48" s="192"/>
      <c r="M48" s="192"/>
      <c r="N48" s="192"/>
      <c r="O48" s="192"/>
    </row>
    <row r="49" spans="1:15" ht="15" customHeight="1" x14ac:dyDescent="0.35">
      <c r="A49" s="212" t="s">
        <v>45</v>
      </c>
      <c r="B49" s="215" t="s">
        <v>2</v>
      </c>
      <c r="C49" s="223">
        <v>179244.58180613199</v>
      </c>
      <c r="D49" s="224">
        <v>223162.11550025534</v>
      </c>
      <c r="E49" s="224">
        <v>216249.14317022599</v>
      </c>
      <c r="F49" s="224">
        <v>191601.65835260341</v>
      </c>
      <c r="G49" s="225">
        <f t="shared" si="2"/>
        <v>-43917.533694123355</v>
      </c>
      <c r="H49" s="216" t="str">
        <f t="shared" si="3"/>
        <v>-19,7%▼</v>
      </c>
      <c r="I49" s="186"/>
      <c r="J49" s="192"/>
      <c r="K49" s="192"/>
      <c r="L49" s="192"/>
      <c r="M49" s="192"/>
      <c r="N49" s="192"/>
      <c r="O49" s="192"/>
    </row>
    <row r="50" spans="1:15" ht="15" customHeight="1" x14ac:dyDescent="0.35">
      <c r="A50" s="212" t="s">
        <v>45</v>
      </c>
      <c r="B50" s="221" t="s">
        <v>3</v>
      </c>
      <c r="C50" s="226"/>
      <c r="D50" s="227"/>
      <c r="E50" s="227"/>
      <c r="F50" s="227"/>
      <c r="G50" s="228">
        <f t="shared" si="2"/>
        <v>0</v>
      </c>
      <c r="H50" s="217" t="str">
        <f t="shared" si="3"/>
        <v/>
      </c>
      <c r="I50" s="220"/>
      <c r="J50" s="192"/>
      <c r="K50" s="192"/>
      <c r="L50" s="192"/>
      <c r="M50" s="192"/>
      <c r="N50" s="192"/>
      <c r="O50" s="192"/>
    </row>
    <row r="51" spans="1:15" ht="15" customHeight="1" x14ac:dyDescent="0.35">
      <c r="A51" s="212" t="s">
        <v>45</v>
      </c>
      <c r="B51" s="215" t="s">
        <v>4</v>
      </c>
      <c r="C51" s="223"/>
      <c r="D51" s="224"/>
      <c r="E51" s="224"/>
      <c r="F51" s="224"/>
      <c r="G51" s="225">
        <f t="shared" si="2"/>
        <v>0</v>
      </c>
      <c r="H51" s="216" t="str">
        <f t="shared" si="3"/>
        <v/>
      </c>
      <c r="I51" s="214"/>
      <c r="J51" s="192"/>
      <c r="K51" s="192"/>
      <c r="L51" s="192"/>
      <c r="M51" s="192"/>
      <c r="N51" s="192"/>
      <c r="O51" s="192"/>
    </row>
    <row r="52" spans="1:15" ht="15" customHeight="1" x14ac:dyDescent="0.35">
      <c r="A52" s="212" t="s">
        <v>45</v>
      </c>
      <c r="B52" s="221" t="s">
        <v>5</v>
      </c>
      <c r="C52" s="226">
        <v>-80491.8582847691</v>
      </c>
      <c r="D52" s="227">
        <f>-72049.5344846286+655.95358</f>
        <v>-71393.580904628601</v>
      </c>
      <c r="E52" s="227">
        <v>-91270</v>
      </c>
      <c r="F52" s="227">
        <v>-76486.311420899132</v>
      </c>
      <c r="G52" s="228">
        <f t="shared" si="2"/>
        <v>-9098.2773801404983</v>
      </c>
      <c r="H52" s="217" t="str">
        <f t="shared" si="3"/>
        <v>12,7%▲</v>
      </c>
      <c r="I52" s="164"/>
      <c r="J52" s="192"/>
      <c r="K52" s="192"/>
      <c r="L52" s="192"/>
      <c r="M52" s="192"/>
      <c r="N52" s="192"/>
      <c r="O52" s="192"/>
    </row>
    <row r="53" spans="1:15" ht="15" customHeight="1" x14ac:dyDescent="0.35">
      <c r="A53" s="212" t="s">
        <v>45</v>
      </c>
      <c r="B53" s="215" t="s">
        <v>6</v>
      </c>
      <c r="C53" s="223">
        <v>-289.31307111890209</v>
      </c>
      <c r="D53" s="224">
        <v>-655.95357999999999</v>
      </c>
      <c r="E53" s="224">
        <v>-644.95357999999999</v>
      </c>
      <c r="F53" s="224">
        <v>-792.71465999999998</v>
      </c>
      <c r="G53" s="225">
        <f t="shared" si="2"/>
        <v>366.6405088810979</v>
      </c>
      <c r="H53" s="216" t="str">
        <f t="shared" si="3"/>
        <v>-55,9%▼</v>
      </c>
      <c r="I53" s="214"/>
      <c r="J53" s="192"/>
      <c r="K53" s="192"/>
      <c r="L53" s="192"/>
      <c r="M53" s="192"/>
      <c r="N53" s="192"/>
      <c r="O53" s="192"/>
    </row>
    <row r="54" spans="1:15" ht="15" customHeight="1" x14ac:dyDescent="0.35">
      <c r="A54" s="212" t="s">
        <v>45</v>
      </c>
      <c r="B54" s="221" t="s">
        <v>7</v>
      </c>
      <c r="C54" s="226"/>
      <c r="D54" s="227"/>
      <c r="E54" s="227"/>
      <c r="F54" s="227"/>
      <c r="G54" s="228">
        <f t="shared" si="2"/>
        <v>0</v>
      </c>
      <c r="H54" s="217" t="str">
        <f t="shared" si="3"/>
        <v/>
      </c>
      <c r="I54" s="220"/>
      <c r="J54" s="192"/>
      <c r="K54" s="192"/>
      <c r="L54" s="192"/>
      <c r="M54" s="192"/>
      <c r="N54" s="192"/>
      <c r="O54" s="192"/>
    </row>
    <row r="55" spans="1:15" s="29" customFormat="1" ht="15" customHeight="1" x14ac:dyDescent="0.35">
      <c r="A55" s="213" t="s">
        <v>45</v>
      </c>
      <c r="B55" s="218" t="s">
        <v>8</v>
      </c>
      <c r="C55" s="206">
        <f>SUMIFS((C7:C54),($A$7:$A$54),$A$55)</f>
        <v>1939865.3055060513</v>
      </c>
      <c r="D55" s="206">
        <f>SUMIFS((D7:D54),($A$7:$A$54),$A$55)</f>
        <v>1936717.1066638299</v>
      </c>
      <c r="E55" s="206">
        <f>SUMIFS((E7:E54),(A7:A54),A55)</f>
        <v>1874515.9324311179</v>
      </c>
      <c r="F55" s="206">
        <f>SUMIFS((F7:F54),(A7:A54),A55)</f>
        <v>1802412.0539671315</v>
      </c>
      <c r="G55" s="229">
        <f t="shared" si="2"/>
        <v>3148.1988422214054</v>
      </c>
      <c r="H55" s="219" t="str">
        <f t="shared" si="3"/>
        <v>0,2%</v>
      </c>
      <c r="I55" s="214"/>
      <c r="J55" s="28"/>
      <c r="K55" s="28"/>
      <c r="L55" s="28"/>
      <c r="M55" s="28"/>
      <c r="N55" s="28"/>
      <c r="O55" s="28"/>
    </row>
    <row r="56" spans="1:15" ht="15" customHeight="1" x14ac:dyDescent="0.35">
      <c r="A56" s="22" t="s">
        <v>46</v>
      </c>
      <c r="B56" s="35"/>
      <c r="C56" s="230"/>
      <c r="D56" s="170"/>
      <c r="E56" s="170"/>
      <c r="F56" s="170"/>
      <c r="G56" s="168">
        <f t="shared" si="2"/>
        <v>0</v>
      </c>
      <c r="H56" s="159" t="str">
        <f t="shared" si="3"/>
        <v/>
      </c>
      <c r="I56" s="161"/>
    </row>
    <row r="57" spans="1:15" ht="15" customHeight="1" x14ac:dyDescent="0.35">
      <c r="A57" s="212" t="s">
        <v>46</v>
      </c>
      <c r="B57" s="215" t="s">
        <v>0</v>
      </c>
      <c r="C57" s="223">
        <v>69125</v>
      </c>
      <c r="D57" s="224">
        <v>70956</v>
      </c>
      <c r="E57" s="224">
        <v>72458</v>
      </c>
      <c r="F57" s="224">
        <v>77407</v>
      </c>
      <c r="G57" s="225">
        <f t="shared" si="2"/>
        <v>-1831</v>
      </c>
      <c r="H57" s="216" t="str">
        <f t="shared" si="3"/>
        <v>-2,6%</v>
      </c>
      <c r="I57" s="214"/>
      <c r="J57" s="192"/>
      <c r="K57" s="192"/>
      <c r="L57" s="192"/>
      <c r="M57" s="192"/>
      <c r="N57" s="192"/>
      <c r="O57" s="192"/>
    </row>
    <row r="58" spans="1:15" ht="15" customHeight="1" x14ac:dyDescent="0.35">
      <c r="A58" s="212" t="s">
        <v>46</v>
      </c>
      <c r="B58" s="221" t="s">
        <v>1</v>
      </c>
      <c r="C58" s="226">
        <v>3922</v>
      </c>
      <c r="D58" s="227">
        <v>4577</v>
      </c>
      <c r="E58" s="227">
        <v>4757</v>
      </c>
      <c r="F58" s="227">
        <v>4315</v>
      </c>
      <c r="G58" s="228">
        <f t="shared" si="2"/>
        <v>-655</v>
      </c>
      <c r="H58" s="217" t="str">
        <f t="shared" si="3"/>
        <v>-14,3%▼</v>
      </c>
      <c r="I58" s="220"/>
      <c r="J58" s="192"/>
      <c r="K58" s="192"/>
      <c r="L58" s="192"/>
      <c r="M58" s="192"/>
      <c r="N58" s="192"/>
      <c r="O58" s="192"/>
    </row>
    <row r="59" spans="1:15" ht="15" customHeight="1" x14ac:dyDescent="0.35">
      <c r="A59" s="212" t="s">
        <v>46</v>
      </c>
      <c r="B59" s="215" t="s">
        <v>2</v>
      </c>
      <c r="C59" s="223">
        <v>5453</v>
      </c>
      <c r="D59" s="224">
        <v>5291</v>
      </c>
      <c r="E59" s="224">
        <v>7872</v>
      </c>
      <c r="F59" s="224">
        <v>12722</v>
      </c>
      <c r="G59" s="225">
        <f t="shared" si="2"/>
        <v>162</v>
      </c>
      <c r="H59" s="216" t="str">
        <f t="shared" si="3"/>
        <v>3,1%</v>
      </c>
      <c r="I59" s="214"/>
      <c r="J59" s="192"/>
      <c r="K59" s="192"/>
      <c r="L59" s="192"/>
      <c r="M59" s="192"/>
      <c r="N59" s="192"/>
      <c r="O59" s="192"/>
    </row>
    <row r="60" spans="1:15" ht="15" customHeight="1" x14ac:dyDescent="0.35">
      <c r="A60" s="212" t="s">
        <v>46</v>
      </c>
      <c r="B60" s="221" t="s">
        <v>3</v>
      </c>
      <c r="C60" s="226"/>
      <c r="D60" s="227"/>
      <c r="E60" s="227"/>
      <c r="F60" s="227"/>
      <c r="G60" s="228">
        <f t="shared" si="2"/>
        <v>0</v>
      </c>
      <c r="H60" s="217" t="str">
        <f t="shared" si="3"/>
        <v/>
      </c>
      <c r="I60" s="220"/>
      <c r="J60" s="192"/>
      <c r="K60" s="192"/>
      <c r="L60" s="192"/>
      <c r="M60" s="192"/>
      <c r="N60" s="192"/>
      <c r="O60" s="192"/>
    </row>
    <row r="61" spans="1:15" ht="15" customHeight="1" x14ac:dyDescent="0.35">
      <c r="A61" s="212" t="s">
        <v>46</v>
      </c>
      <c r="B61" s="215" t="s">
        <v>4</v>
      </c>
      <c r="C61" s="223"/>
      <c r="D61" s="224"/>
      <c r="E61" s="224"/>
      <c r="F61" s="224"/>
      <c r="G61" s="225">
        <f t="shared" si="2"/>
        <v>0</v>
      </c>
      <c r="H61" s="216" t="str">
        <f t="shared" si="3"/>
        <v/>
      </c>
      <c r="I61" s="214"/>
      <c r="J61" s="192"/>
      <c r="K61" s="192"/>
      <c r="L61" s="192"/>
      <c r="M61" s="192"/>
      <c r="N61" s="192"/>
      <c r="O61" s="192"/>
    </row>
    <row r="62" spans="1:15" ht="15" customHeight="1" x14ac:dyDescent="0.35">
      <c r="A62" s="212" t="s">
        <v>46</v>
      </c>
      <c r="B62" s="221" t="s">
        <v>5</v>
      </c>
      <c r="C62" s="226">
        <v>-21027</v>
      </c>
      <c r="D62" s="227">
        <v>-20462</v>
      </c>
      <c r="E62" s="227">
        <v>-20683</v>
      </c>
      <c r="F62" s="227">
        <v>-19798</v>
      </c>
      <c r="G62" s="228">
        <f t="shared" si="2"/>
        <v>-565</v>
      </c>
      <c r="H62" s="217" t="str">
        <f t="shared" si="3"/>
        <v>2,8%</v>
      </c>
      <c r="I62" s="220"/>
      <c r="J62" s="192"/>
      <c r="K62" s="192"/>
      <c r="L62" s="192"/>
      <c r="M62" s="192"/>
      <c r="N62" s="192"/>
      <c r="O62" s="192"/>
    </row>
    <row r="63" spans="1:15" ht="15" customHeight="1" x14ac:dyDescent="0.35">
      <c r="A63" s="212" t="s">
        <v>46</v>
      </c>
      <c r="B63" s="215" t="s">
        <v>6</v>
      </c>
      <c r="C63" s="223"/>
      <c r="D63" s="224"/>
      <c r="E63" s="224">
        <v>-6</v>
      </c>
      <c r="F63" s="224"/>
      <c r="G63" s="225">
        <f t="shared" si="2"/>
        <v>0</v>
      </c>
      <c r="H63" s="216" t="str">
        <f t="shared" si="3"/>
        <v/>
      </c>
      <c r="I63" s="214"/>
      <c r="J63" s="192"/>
      <c r="K63" s="192"/>
      <c r="L63" s="192"/>
      <c r="M63" s="192"/>
      <c r="N63" s="192"/>
      <c r="O63" s="192"/>
    </row>
    <row r="64" spans="1:15" ht="15" customHeight="1" x14ac:dyDescent="0.35">
      <c r="A64" s="212" t="s">
        <v>46</v>
      </c>
      <c r="B64" s="221" t="s">
        <v>7</v>
      </c>
      <c r="C64" s="226"/>
      <c r="D64" s="227"/>
      <c r="E64" s="227"/>
      <c r="F64" s="227"/>
      <c r="G64" s="228">
        <f t="shared" si="2"/>
        <v>0</v>
      </c>
      <c r="H64" s="217" t="str">
        <f t="shared" si="3"/>
        <v/>
      </c>
      <c r="I64" s="220"/>
      <c r="J64" s="192"/>
      <c r="K64" s="192"/>
      <c r="L64" s="192"/>
      <c r="M64" s="192"/>
      <c r="N64" s="192"/>
      <c r="O64" s="192"/>
    </row>
    <row r="65" spans="1:15" s="29" customFormat="1" ht="15" customHeight="1" x14ac:dyDescent="0.35">
      <c r="A65" s="213" t="s">
        <v>46</v>
      </c>
      <c r="B65" s="218" t="s">
        <v>8</v>
      </c>
      <c r="C65" s="206">
        <f>SUMIFS((C7:C64),($A$7:$A$64),$A$65)</f>
        <v>57473</v>
      </c>
      <c r="D65" s="206">
        <f>SUMIFS((D7:D64),($A$7:$A$64),$A$65)</f>
        <v>60362</v>
      </c>
      <c r="E65" s="206">
        <f>SUMIFS((E7:E64),(A7:A64),A65)</f>
        <v>64398</v>
      </c>
      <c r="F65" s="206">
        <f>SUMIFS((F7:F64),(A7:A64),A65)</f>
        <v>74646</v>
      </c>
      <c r="G65" s="229">
        <f t="shared" si="2"/>
        <v>-2889</v>
      </c>
      <c r="H65" s="219" t="str">
        <f t="shared" si="3"/>
        <v>-4,8%</v>
      </c>
      <c r="I65" s="214"/>
      <c r="J65" s="28"/>
      <c r="K65" s="28"/>
      <c r="L65" s="28"/>
      <c r="M65" s="28"/>
      <c r="N65" s="28"/>
      <c r="O65" s="28"/>
    </row>
    <row r="66" spans="1:15" s="29" customFormat="1" ht="15" customHeight="1" x14ac:dyDescent="0.35">
      <c r="A66" s="22" t="s">
        <v>51</v>
      </c>
      <c r="B66" s="90"/>
      <c r="C66" s="207"/>
      <c r="D66" s="154"/>
      <c r="E66" s="154"/>
      <c r="F66" s="154"/>
      <c r="G66" s="168">
        <f t="shared" si="2"/>
        <v>0</v>
      </c>
      <c r="H66" s="159" t="str">
        <f t="shared" si="3"/>
        <v/>
      </c>
      <c r="I66" s="161"/>
      <c r="J66" s="28"/>
      <c r="K66" s="28"/>
      <c r="L66" s="28"/>
      <c r="M66" s="28"/>
      <c r="N66" s="28"/>
      <c r="O66" s="28"/>
    </row>
    <row r="67" spans="1:15" s="29" customFormat="1" ht="15" customHeight="1" x14ac:dyDescent="0.35">
      <c r="A67" s="232" t="s">
        <v>51</v>
      </c>
      <c r="B67" s="215" t="s">
        <v>0</v>
      </c>
      <c r="C67" s="223"/>
      <c r="D67" s="224"/>
      <c r="E67" s="224"/>
      <c r="F67" s="224"/>
      <c r="G67" s="225">
        <f t="shared" si="2"/>
        <v>0</v>
      </c>
      <c r="H67" s="216" t="str">
        <f t="shared" si="3"/>
        <v/>
      </c>
      <c r="I67" s="214"/>
      <c r="J67" s="28"/>
      <c r="K67" s="28"/>
      <c r="L67" s="28"/>
      <c r="M67" s="28"/>
      <c r="N67" s="28"/>
      <c r="O67" s="28"/>
    </row>
    <row r="68" spans="1:15" s="29" customFormat="1" ht="15" customHeight="1" x14ac:dyDescent="0.35">
      <c r="A68" s="232" t="s">
        <v>51</v>
      </c>
      <c r="B68" s="221" t="s">
        <v>1</v>
      </c>
      <c r="C68" s="226"/>
      <c r="D68" s="227"/>
      <c r="E68" s="227"/>
      <c r="F68" s="227"/>
      <c r="G68" s="228">
        <f t="shared" si="2"/>
        <v>0</v>
      </c>
      <c r="H68" s="217" t="str">
        <f t="shared" si="3"/>
        <v/>
      </c>
      <c r="I68" s="220"/>
      <c r="J68" s="28"/>
      <c r="K68" s="28"/>
      <c r="L68" s="28"/>
      <c r="M68" s="28"/>
      <c r="N68" s="28"/>
      <c r="O68" s="28"/>
    </row>
    <row r="69" spans="1:15" s="29" customFormat="1" ht="15" customHeight="1" x14ac:dyDescent="0.35">
      <c r="A69" s="232" t="s">
        <v>51</v>
      </c>
      <c r="B69" s="215" t="s">
        <v>2</v>
      </c>
      <c r="C69" s="223"/>
      <c r="D69" s="224"/>
      <c r="E69" s="224"/>
      <c r="F69" s="224"/>
      <c r="G69" s="225">
        <f t="shared" si="2"/>
        <v>0</v>
      </c>
      <c r="H69" s="216" t="str">
        <f t="shared" si="3"/>
        <v/>
      </c>
      <c r="I69" s="214"/>
      <c r="J69" s="28"/>
      <c r="K69" s="28"/>
      <c r="L69" s="28"/>
      <c r="M69" s="28"/>
      <c r="N69" s="28"/>
      <c r="O69" s="28"/>
    </row>
    <row r="70" spans="1:15" s="29" customFormat="1" ht="15" customHeight="1" x14ac:dyDescent="0.35">
      <c r="A70" s="232" t="s">
        <v>51</v>
      </c>
      <c r="B70" s="221" t="s">
        <v>3</v>
      </c>
      <c r="C70" s="226"/>
      <c r="D70" s="227"/>
      <c r="E70" s="227"/>
      <c r="F70" s="227"/>
      <c r="G70" s="228">
        <f t="shared" si="2"/>
        <v>0</v>
      </c>
      <c r="H70" s="217" t="str">
        <f t="shared" si="3"/>
        <v/>
      </c>
      <c r="I70" s="220"/>
      <c r="J70" s="28"/>
      <c r="K70" s="28"/>
      <c r="L70" s="28"/>
      <c r="M70" s="28"/>
      <c r="N70" s="28"/>
      <c r="O70" s="28"/>
    </row>
    <row r="71" spans="1:15" s="29" customFormat="1" ht="15" customHeight="1" x14ac:dyDescent="0.35">
      <c r="A71" s="232" t="s">
        <v>51</v>
      </c>
      <c r="B71" s="215" t="s">
        <v>4</v>
      </c>
      <c r="C71" s="223"/>
      <c r="D71" s="224"/>
      <c r="E71" s="224"/>
      <c r="F71" s="224"/>
      <c r="G71" s="225">
        <f t="shared" ref="G71:G85" si="4">IF(ISERROR(C71- D71)=TRUE,"",C71 - D71)</f>
        <v>0</v>
      </c>
      <c r="H71" s="216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214"/>
      <c r="J71" s="28"/>
      <c r="K71" s="28"/>
      <c r="L71" s="28"/>
      <c r="M71" s="28"/>
      <c r="N71" s="28"/>
      <c r="O71" s="28"/>
    </row>
    <row r="72" spans="1:15" s="29" customFormat="1" ht="15" customHeight="1" x14ac:dyDescent="0.35">
      <c r="A72" s="232" t="s">
        <v>51</v>
      </c>
      <c r="B72" s="221" t="s">
        <v>5</v>
      </c>
      <c r="C72" s="226"/>
      <c r="D72" s="227"/>
      <c r="E72" s="227"/>
      <c r="F72" s="227"/>
      <c r="G72" s="228">
        <f t="shared" si="4"/>
        <v>0</v>
      </c>
      <c r="H72" s="217" t="str">
        <f t="shared" si="5"/>
        <v/>
      </c>
      <c r="I72" s="220"/>
      <c r="J72" s="28"/>
      <c r="K72" s="28"/>
      <c r="L72" s="28"/>
      <c r="M72" s="28"/>
      <c r="N72" s="28"/>
      <c r="O72" s="28"/>
    </row>
    <row r="73" spans="1:15" s="29" customFormat="1" ht="15" customHeight="1" x14ac:dyDescent="0.35">
      <c r="A73" s="232" t="s">
        <v>51</v>
      </c>
      <c r="B73" s="215" t="s">
        <v>6</v>
      </c>
      <c r="C73" s="223"/>
      <c r="D73" s="224"/>
      <c r="E73" s="224"/>
      <c r="F73" s="224"/>
      <c r="G73" s="225">
        <f t="shared" si="4"/>
        <v>0</v>
      </c>
      <c r="H73" s="216" t="str">
        <f t="shared" si="5"/>
        <v/>
      </c>
      <c r="I73" s="214"/>
      <c r="J73" s="28"/>
      <c r="K73" s="28"/>
      <c r="L73" s="28"/>
      <c r="M73" s="28"/>
      <c r="N73" s="28"/>
      <c r="O73" s="28"/>
    </row>
    <row r="74" spans="1:15" s="29" customFormat="1" ht="15" customHeight="1" x14ac:dyDescent="0.35">
      <c r="A74" s="232" t="s">
        <v>51</v>
      </c>
      <c r="B74" s="221" t="s">
        <v>7</v>
      </c>
      <c r="C74" s="226"/>
      <c r="D74" s="227"/>
      <c r="E74" s="227"/>
      <c r="F74" s="227"/>
      <c r="G74" s="228">
        <f t="shared" si="4"/>
        <v>0</v>
      </c>
      <c r="H74" s="217" t="str">
        <f t="shared" si="5"/>
        <v/>
      </c>
      <c r="I74" s="220"/>
      <c r="J74" s="28"/>
      <c r="K74" s="28"/>
      <c r="L74" s="28"/>
      <c r="M74" s="28"/>
      <c r="N74" s="28"/>
      <c r="O74" s="28"/>
    </row>
    <row r="75" spans="1:15" s="29" customFormat="1" ht="15" customHeight="1" x14ac:dyDescent="0.35">
      <c r="A75" s="232" t="s">
        <v>51</v>
      </c>
      <c r="B75" s="218" t="s">
        <v>8</v>
      </c>
      <c r="C75" s="206">
        <f>SUMIFS((C7:C74),($A$7:$A$74),$A$75)</f>
        <v>0</v>
      </c>
      <c r="D75" s="206">
        <f>SUMIFS((D7:D74),($A$7:$A$74),$A$75)</f>
        <v>0</v>
      </c>
      <c r="E75" s="206">
        <f>SUMIFS((E7:E74),(A7:A74),A75)</f>
        <v>0</v>
      </c>
      <c r="F75" s="206">
        <f>SUMIFS((F7:F74),(A7:A74),A75)</f>
        <v>0</v>
      </c>
      <c r="G75" s="229">
        <f t="shared" si="4"/>
        <v>0</v>
      </c>
      <c r="H75" s="219" t="str">
        <f t="shared" si="5"/>
        <v/>
      </c>
      <c r="I75" s="214"/>
      <c r="J75" s="28"/>
      <c r="K75" s="28"/>
      <c r="L75" s="28"/>
      <c r="M75" s="28"/>
      <c r="N75" s="28"/>
      <c r="O75" s="28"/>
    </row>
    <row r="76" spans="1:15" ht="15" customHeight="1" x14ac:dyDescent="0.35">
      <c r="A76" s="22" t="s">
        <v>24</v>
      </c>
      <c r="B76" s="35"/>
      <c r="C76" s="230"/>
      <c r="D76" s="170"/>
      <c r="E76" s="170"/>
      <c r="F76" s="170"/>
      <c r="G76" s="168">
        <f t="shared" si="4"/>
        <v>0</v>
      </c>
      <c r="H76" s="159" t="str">
        <f t="shared" si="5"/>
        <v/>
      </c>
      <c r="I76" s="161"/>
    </row>
    <row r="77" spans="1:15" ht="15" customHeight="1" x14ac:dyDescent="0.35">
      <c r="A77" s="212" t="s">
        <v>24</v>
      </c>
      <c r="B77" s="215" t="s">
        <v>0</v>
      </c>
      <c r="C77" s="223"/>
      <c r="D77" s="224"/>
      <c r="E77" s="224"/>
      <c r="F77" s="224"/>
      <c r="G77" s="225">
        <f t="shared" si="4"/>
        <v>0</v>
      </c>
      <c r="H77" s="216" t="str">
        <f t="shared" si="5"/>
        <v/>
      </c>
      <c r="I77" s="214"/>
      <c r="J77" s="192"/>
      <c r="K77" s="192"/>
      <c r="L77" s="192"/>
      <c r="M77" s="192"/>
      <c r="N77" s="192"/>
      <c r="O77" s="192"/>
    </row>
    <row r="78" spans="1:15" ht="15" customHeight="1" x14ac:dyDescent="0.35">
      <c r="A78" s="212" t="s">
        <v>24</v>
      </c>
      <c r="B78" s="221" t="s">
        <v>1</v>
      </c>
      <c r="C78" s="226"/>
      <c r="D78" s="227"/>
      <c r="E78" s="227"/>
      <c r="F78" s="227"/>
      <c r="G78" s="228">
        <f t="shared" si="4"/>
        <v>0</v>
      </c>
      <c r="H78" s="217" t="str">
        <f t="shared" si="5"/>
        <v/>
      </c>
      <c r="I78" s="220"/>
      <c r="J78" s="192"/>
      <c r="K78" s="192"/>
      <c r="L78" s="192"/>
      <c r="M78" s="192"/>
      <c r="N78" s="192"/>
      <c r="O78" s="192"/>
    </row>
    <row r="79" spans="1:15" ht="15" customHeight="1" x14ac:dyDescent="0.35">
      <c r="A79" s="212" t="s">
        <v>24</v>
      </c>
      <c r="B79" s="215" t="s">
        <v>2</v>
      </c>
      <c r="C79" s="223"/>
      <c r="D79" s="224"/>
      <c r="E79" s="224"/>
      <c r="F79" s="224"/>
      <c r="G79" s="225">
        <f t="shared" si="4"/>
        <v>0</v>
      </c>
      <c r="H79" s="216" t="str">
        <f t="shared" si="5"/>
        <v/>
      </c>
      <c r="I79" s="214"/>
      <c r="J79" s="192"/>
      <c r="K79" s="192"/>
      <c r="L79" s="192"/>
      <c r="M79" s="192"/>
      <c r="N79" s="192"/>
      <c r="O79" s="192"/>
    </row>
    <row r="80" spans="1:15" ht="15" customHeight="1" x14ac:dyDescent="0.35">
      <c r="A80" s="212" t="s">
        <v>24</v>
      </c>
      <c r="B80" s="221" t="s">
        <v>3</v>
      </c>
      <c r="C80" s="226"/>
      <c r="D80" s="227"/>
      <c r="E80" s="227"/>
      <c r="F80" s="227"/>
      <c r="G80" s="228">
        <f t="shared" si="4"/>
        <v>0</v>
      </c>
      <c r="H80" s="217" t="str">
        <f t="shared" si="5"/>
        <v/>
      </c>
      <c r="I80" s="220"/>
      <c r="J80" s="192"/>
      <c r="K80" s="192"/>
      <c r="L80" s="192"/>
      <c r="M80" s="192"/>
      <c r="N80" s="192"/>
      <c r="O80" s="192"/>
    </row>
    <row r="81" spans="1:15" ht="15" customHeight="1" x14ac:dyDescent="0.35">
      <c r="A81" s="212" t="s">
        <v>24</v>
      </c>
      <c r="B81" s="215" t="s">
        <v>4</v>
      </c>
      <c r="C81" s="223"/>
      <c r="D81" s="224"/>
      <c r="E81" s="224"/>
      <c r="F81" s="224"/>
      <c r="G81" s="225">
        <f t="shared" si="4"/>
        <v>0</v>
      </c>
      <c r="H81" s="216" t="str">
        <f t="shared" si="5"/>
        <v/>
      </c>
      <c r="I81" s="214"/>
      <c r="J81" s="192"/>
      <c r="K81" s="192"/>
      <c r="L81" s="192"/>
      <c r="M81" s="192"/>
      <c r="N81" s="192"/>
      <c r="O81" s="192"/>
    </row>
    <row r="82" spans="1:15" ht="15" customHeight="1" x14ac:dyDescent="0.35">
      <c r="A82" s="212" t="s">
        <v>24</v>
      </c>
      <c r="B82" s="221" t="s">
        <v>5</v>
      </c>
      <c r="C82" s="226"/>
      <c r="D82" s="227"/>
      <c r="E82" s="227"/>
      <c r="F82" s="227"/>
      <c r="G82" s="228">
        <f t="shared" si="4"/>
        <v>0</v>
      </c>
      <c r="H82" s="217" t="str">
        <f t="shared" si="5"/>
        <v/>
      </c>
      <c r="I82" s="220"/>
      <c r="J82" s="192"/>
      <c r="K82" s="192"/>
      <c r="L82" s="192"/>
      <c r="M82" s="192"/>
      <c r="N82" s="192"/>
      <c r="O82" s="192"/>
    </row>
    <row r="83" spans="1:15" ht="15" customHeight="1" x14ac:dyDescent="0.35">
      <c r="A83" s="212" t="s">
        <v>24</v>
      </c>
      <c r="B83" s="215" t="s">
        <v>6</v>
      </c>
      <c r="C83" s="223"/>
      <c r="D83" s="224"/>
      <c r="E83" s="224"/>
      <c r="F83" s="224"/>
      <c r="G83" s="225">
        <f t="shared" si="4"/>
        <v>0</v>
      </c>
      <c r="H83" s="216" t="str">
        <f t="shared" si="5"/>
        <v/>
      </c>
      <c r="I83" s="214"/>
      <c r="J83" s="192"/>
      <c r="K83" s="192"/>
      <c r="L83" s="192"/>
      <c r="M83" s="192"/>
      <c r="N83" s="192"/>
      <c r="O83" s="192"/>
    </row>
    <row r="84" spans="1:15" ht="15" customHeight="1" x14ac:dyDescent="0.35">
      <c r="A84" s="212" t="s">
        <v>24</v>
      </c>
      <c r="B84" s="221" t="s">
        <v>7</v>
      </c>
      <c r="C84" s="226"/>
      <c r="D84" s="227"/>
      <c r="E84" s="227"/>
      <c r="F84" s="227"/>
      <c r="G84" s="228">
        <f t="shared" si="4"/>
        <v>0</v>
      </c>
      <c r="H84" s="217" t="str">
        <f t="shared" si="5"/>
        <v/>
      </c>
      <c r="I84" s="220"/>
      <c r="J84" s="192"/>
      <c r="K84" s="192"/>
      <c r="L84" s="192"/>
      <c r="M84" s="192"/>
      <c r="N84" s="192"/>
      <c r="O84" s="192"/>
    </row>
    <row r="85" spans="1:15" s="29" customFormat="1" ht="15" customHeight="1" x14ac:dyDescent="0.35">
      <c r="A85" s="213" t="s">
        <v>24</v>
      </c>
      <c r="B85" s="218" t="s">
        <v>8</v>
      </c>
      <c r="C85" s="206">
        <f>SUMIFS((C7:C84),($A$7:$A$84),$A$85)</f>
        <v>0</v>
      </c>
      <c r="D85" s="206">
        <f>SUMIFS((D7:D84),($A$7:$A$84),$A$85)</f>
        <v>0</v>
      </c>
      <c r="E85" s="206">
        <f>SUMIFS((E7:E84),(A7:A84),A85)</f>
        <v>0</v>
      </c>
      <c r="F85" s="206">
        <f>SUMIFS((F7:F84),(A7:A84),A85)</f>
        <v>0</v>
      </c>
      <c r="G85" s="229">
        <f t="shared" si="4"/>
        <v>0</v>
      </c>
      <c r="H85" s="219" t="str">
        <f t="shared" si="5"/>
        <v/>
      </c>
      <c r="I85" s="214"/>
      <c r="J85" s="28"/>
      <c r="K85" s="28"/>
      <c r="L85" s="28"/>
      <c r="M85" s="28"/>
      <c r="N85" s="28"/>
      <c r="O85" s="28"/>
    </row>
    <row r="86" spans="1:15" ht="15" customHeight="1" x14ac:dyDescent="0.35">
      <c r="C86" s="194"/>
      <c r="D86" s="137"/>
      <c r="E86" s="66"/>
      <c r="F86" s="55"/>
    </row>
    <row r="87" spans="1:15" ht="15" customHeight="1" x14ac:dyDescent="0.35">
      <c r="C87" s="194"/>
      <c r="D87" s="137"/>
      <c r="E87" s="66"/>
      <c r="F87" s="55"/>
    </row>
    <row r="88" spans="1:15" ht="15" customHeight="1" x14ac:dyDescent="0.35">
      <c r="C88" s="194"/>
      <c r="D88" s="137"/>
      <c r="E88" s="66"/>
      <c r="F88" s="55"/>
    </row>
    <row r="89" spans="1:15" ht="15" customHeight="1" x14ac:dyDescent="0.35">
      <c r="C89" s="194"/>
      <c r="D89" s="137"/>
      <c r="E89" s="66"/>
      <c r="F89" s="55"/>
    </row>
    <row r="90" spans="1:15" ht="15" customHeight="1" x14ac:dyDescent="0.35">
      <c r="C90" s="194"/>
      <c r="D90" s="137"/>
      <c r="E90" s="66"/>
      <c r="F90" s="55"/>
    </row>
    <row r="91" spans="1:15" ht="15" customHeight="1" x14ac:dyDescent="0.35">
      <c r="C91" s="194"/>
      <c r="D91" s="137"/>
      <c r="E91" s="66"/>
      <c r="F91" s="55"/>
    </row>
    <row r="92" spans="1:15" ht="15" customHeight="1" x14ac:dyDescent="0.35">
      <c r="C92" s="194"/>
      <c r="D92" s="137"/>
      <c r="E92" s="66"/>
      <c r="F92" s="55"/>
    </row>
    <row r="93" spans="1:15" ht="15" customHeight="1" x14ac:dyDescent="0.35">
      <c r="C93" s="194"/>
      <c r="D93" s="137"/>
      <c r="E93" s="66"/>
      <c r="F93" s="55"/>
    </row>
    <row r="94" spans="1:15" ht="15" customHeight="1" x14ac:dyDescent="0.35">
      <c r="C94" s="194"/>
      <c r="D94" s="137"/>
      <c r="E94" s="66"/>
      <c r="F94" s="55"/>
    </row>
    <row r="95" spans="1:15" ht="15" customHeight="1" x14ac:dyDescent="0.35">
      <c r="C95" s="194"/>
      <c r="D95" s="137"/>
      <c r="E95" s="66"/>
      <c r="F95" s="55"/>
    </row>
    <row r="96" spans="1:15" ht="15" customHeight="1" x14ac:dyDescent="0.35">
      <c r="C96" s="194"/>
      <c r="D96" s="137"/>
      <c r="E96" s="66"/>
      <c r="F96" s="55"/>
    </row>
    <row r="97" spans="3:6" ht="15" customHeight="1" x14ac:dyDescent="0.35">
      <c r="C97" s="194"/>
      <c r="D97" s="137"/>
      <c r="E97" s="66"/>
      <c r="F97" s="55"/>
    </row>
    <row r="98" spans="3:6" ht="15" customHeight="1" x14ac:dyDescent="0.35">
      <c r="C98" s="194"/>
      <c r="D98" s="137"/>
      <c r="E98" s="66"/>
      <c r="F98" s="55"/>
    </row>
    <row r="99" spans="3:6" ht="15" customHeight="1" x14ac:dyDescent="0.35">
      <c r="C99" s="194"/>
      <c r="D99" s="137"/>
      <c r="E99" s="66"/>
      <c r="F99" s="55"/>
    </row>
    <row r="100" spans="3:6" ht="15" customHeight="1" x14ac:dyDescent="0.35">
      <c r="C100" s="194"/>
      <c r="D100" s="137"/>
      <c r="E100" s="66"/>
      <c r="F100" s="55"/>
    </row>
    <row r="101" spans="3:6" ht="15" customHeight="1" x14ac:dyDescent="0.35">
      <c r="C101" s="194"/>
      <c r="D101" s="137"/>
      <c r="E101" s="66"/>
      <c r="F101" s="55"/>
    </row>
    <row r="102" spans="3:6" ht="15" customHeight="1" x14ac:dyDescent="0.35">
      <c r="C102" s="194"/>
      <c r="D102" s="137"/>
      <c r="E102" s="66"/>
      <c r="F102" s="55"/>
    </row>
    <row r="103" spans="3:6" ht="15" customHeight="1" x14ac:dyDescent="0.35">
      <c r="C103" s="194"/>
      <c r="D103" s="137"/>
      <c r="E103" s="66"/>
      <c r="F103" s="55"/>
    </row>
    <row r="104" spans="3:6" ht="15" customHeight="1" x14ac:dyDescent="0.35">
      <c r="C104" s="194"/>
      <c r="D104" s="137"/>
      <c r="E104" s="66"/>
      <c r="F104" s="55"/>
    </row>
    <row r="105" spans="3:6" ht="15" customHeight="1" x14ac:dyDescent="0.35">
      <c r="C105" s="194"/>
      <c r="D105" s="137"/>
      <c r="E105" s="66"/>
      <c r="F105" s="55"/>
    </row>
    <row r="106" spans="3:6" ht="15" customHeight="1" x14ac:dyDescent="0.35">
      <c r="C106" s="194"/>
      <c r="D106" s="137"/>
      <c r="E106" s="66"/>
      <c r="F106" s="55"/>
    </row>
    <row r="107" spans="3:6" ht="15" customHeight="1" x14ac:dyDescent="0.35">
      <c r="C107" s="194"/>
      <c r="D107" s="137"/>
      <c r="E107" s="66"/>
      <c r="F107" s="55"/>
    </row>
    <row r="108" spans="3:6" ht="15" customHeight="1" x14ac:dyDescent="0.35">
      <c r="C108" s="194"/>
      <c r="D108" s="137"/>
      <c r="E108" s="66"/>
      <c r="F108" s="55"/>
    </row>
    <row r="109" spans="3:6" ht="15" customHeight="1" x14ac:dyDescent="0.35">
      <c r="C109" s="194"/>
      <c r="D109" s="137"/>
      <c r="E109" s="66"/>
      <c r="F109" s="55"/>
    </row>
    <row r="110" spans="3:6" ht="15" customHeight="1" x14ac:dyDescent="0.35">
      <c r="C110" s="194"/>
      <c r="D110" s="137"/>
      <c r="E110" s="66"/>
      <c r="F110" s="55"/>
    </row>
    <row r="111" spans="3:6" ht="15" customHeight="1" x14ac:dyDescent="0.35">
      <c r="C111" s="194"/>
      <c r="D111" s="137"/>
      <c r="E111" s="66"/>
      <c r="F111" s="55"/>
    </row>
    <row r="112" spans="3:6" ht="15" customHeight="1" x14ac:dyDescent="0.35">
      <c r="C112" s="194"/>
      <c r="D112" s="137"/>
      <c r="E112" s="66"/>
      <c r="F112" s="55"/>
    </row>
    <row r="113" spans="3:6" ht="15" customHeight="1" x14ac:dyDescent="0.35">
      <c r="C113" s="194"/>
      <c r="D113" s="137"/>
      <c r="E113" s="66"/>
      <c r="F113" s="55"/>
    </row>
    <row r="114" spans="3:6" ht="15" customHeight="1" x14ac:dyDescent="0.35">
      <c r="C114" s="194"/>
      <c r="D114" s="137"/>
      <c r="E114" s="66"/>
      <c r="F114" s="55"/>
    </row>
    <row r="115" spans="3:6" ht="15" customHeight="1" x14ac:dyDescent="0.35">
      <c r="C115" s="194"/>
      <c r="D115" s="137"/>
      <c r="E115" s="66"/>
      <c r="F115" s="55"/>
    </row>
    <row r="116" spans="3:6" ht="15" customHeight="1" x14ac:dyDescent="0.35">
      <c r="C116" s="194"/>
      <c r="D116" s="137"/>
      <c r="E116" s="66"/>
      <c r="F116" s="55"/>
    </row>
    <row r="117" spans="3:6" ht="15" customHeight="1" x14ac:dyDescent="0.35">
      <c r="C117" s="194"/>
      <c r="D117" s="137"/>
      <c r="E117" s="66"/>
      <c r="F117" s="55"/>
    </row>
    <row r="118" spans="3:6" ht="15" customHeight="1" x14ac:dyDescent="0.35">
      <c r="C118" s="194"/>
      <c r="D118" s="137"/>
      <c r="E118" s="66"/>
      <c r="F118" s="55"/>
    </row>
    <row r="119" spans="3:6" ht="15" customHeight="1" x14ac:dyDescent="0.35">
      <c r="C119" s="194"/>
      <c r="D119" s="137"/>
      <c r="E119" s="66"/>
      <c r="F119" s="55"/>
    </row>
    <row r="120" spans="3:6" ht="15" customHeight="1" x14ac:dyDescent="0.35">
      <c r="C120" s="194"/>
      <c r="D120" s="137"/>
      <c r="E120" s="66"/>
      <c r="F120" s="55"/>
    </row>
    <row r="121" spans="3:6" ht="15" customHeight="1" x14ac:dyDescent="0.35">
      <c r="C121" s="194"/>
      <c r="D121" s="137"/>
      <c r="E121" s="66"/>
      <c r="F121" s="55"/>
    </row>
    <row r="122" spans="3:6" ht="15" customHeight="1" x14ac:dyDescent="0.35">
      <c r="C122" s="194"/>
      <c r="D122" s="137"/>
      <c r="E122" s="66"/>
      <c r="F122" s="55"/>
    </row>
    <row r="123" spans="3:6" ht="15" customHeight="1" x14ac:dyDescent="0.35">
      <c r="C123" s="194"/>
      <c r="D123" s="137"/>
      <c r="E123" s="66"/>
      <c r="F123" s="55"/>
    </row>
    <row r="124" spans="3:6" ht="15" customHeight="1" x14ac:dyDescent="0.35">
      <c r="C124" s="194"/>
      <c r="D124" s="137"/>
      <c r="E124" s="66"/>
      <c r="F124" s="55"/>
    </row>
    <row r="125" spans="3:6" ht="15" customHeight="1" x14ac:dyDescent="0.35">
      <c r="C125" s="194"/>
      <c r="D125" s="137"/>
      <c r="E125" s="66"/>
      <c r="F125" s="55"/>
    </row>
    <row r="126" spans="3:6" ht="15" customHeight="1" x14ac:dyDescent="0.35">
      <c r="C126" s="194"/>
      <c r="D126" s="137"/>
      <c r="E126" s="66"/>
      <c r="F126" s="55"/>
    </row>
    <row r="127" spans="3:6" ht="15" customHeight="1" x14ac:dyDescent="0.35">
      <c r="C127" s="194"/>
      <c r="D127" s="137"/>
      <c r="E127" s="66"/>
      <c r="F127" s="55"/>
    </row>
    <row r="128" spans="3:6" ht="15" customHeight="1" x14ac:dyDescent="0.35">
      <c r="C128" s="194"/>
      <c r="D128" s="137"/>
      <c r="E128" s="66"/>
      <c r="F128" s="55"/>
    </row>
    <row r="129" spans="3:6" ht="15" customHeight="1" x14ac:dyDescent="0.35">
      <c r="C129" s="194"/>
      <c r="D129" s="137"/>
      <c r="E129" s="66"/>
      <c r="F129" s="55"/>
    </row>
    <row r="130" spans="3:6" ht="15" customHeight="1" x14ac:dyDescent="0.35">
      <c r="C130" s="194"/>
      <c r="D130" s="137"/>
      <c r="E130" s="66"/>
      <c r="F130" s="55"/>
    </row>
    <row r="131" spans="3:6" ht="15" customHeight="1" x14ac:dyDescent="0.35">
      <c r="C131" s="194"/>
      <c r="D131" s="137"/>
      <c r="E131" s="66"/>
      <c r="F131" s="55"/>
    </row>
    <row r="132" spans="3:6" ht="15" customHeight="1" x14ac:dyDescent="0.35">
      <c r="C132" s="194"/>
      <c r="D132" s="137"/>
      <c r="E132" s="66"/>
      <c r="F132" s="55"/>
    </row>
    <row r="133" spans="3:6" ht="15" customHeight="1" x14ac:dyDescent="0.35">
      <c r="C133" s="194"/>
      <c r="D133" s="137"/>
      <c r="E133" s="66"/>
      <c r="F133" s="55"/>
    </row>
    <row r="134" spans="3:6" ht="15" customHeight="1" x14ac:dyDescent="0.35">
      <c r="C134" s="194"/>
      <c r="D134" s="137"/>
      <c r="E134" s="66"/>
      <c r="F134" s="55"/>
    </row>
    <row r="135" spans="3:6" ht="15" customHeight="1" x14ac:dyDescent="0.35">
      <c r="C135" s="194"/>
      <c r="D135" s="137"/>
      <c r="E135" s="66"/>
      <c r="F135" s="55"/>
    </row>
    <row r="136" spans="3:6" ht="15" customHeight="1" x14ac:dyDescent="0.35">
      <c r="C136" s="194"/>
      <c r="D136" s="137"/>
      <c r="E136" s="66"/>
      <c r="F136" s="55"/>
    </row>
    <row r="137" spans="3:6" ht="15" customHeight="1" x14ac:dyDescent="0.35">
      <c r="C137" s="194"/>
      <c r="D137" s="137"/>
      <c r="E137" s="66"/>
      <c r="F137" s="55"/>
    </row>
    <row r="138" spans="3:6" ht="15" customHeight="1" x14ac:dyDescent="0.35">
      <c r="C138" s="194"/>
      <c r="D138" s="137"/>
      <c r="E138" s="66"/>
      <c r="F138" s="55"/>
    </row>
    <row r="139" spans="3:6" ht="15" customHeight="1" x14ac:dyDescent="0.35">
      <c r="C139" s="194"/>
      <c r="D139" s="137"/>
      <c r="E139" s="66"/>
      <c r="F139" s="55"/>
    </row>
    <row r="140" spans="3:6" ht="15" customHeight="1" x14ac:dyDescent="0.35">
      <c r="C140" s="194"/>
      <c r="D140" s="137"/>
      <c r="E140" s="66"/>
      <c r="F140" s="55"/>
    </row>
    <row r="141" spans="3:6" ht="15" customHeight="1" x14ac:dyDescent="0.35">
      <c r="C141" s="194"/>
      <c r="D141" s="137"/>
      <c r="E141" s="66"/>
      <c r="F141" s="55"/>
    </row>
    <row r="142" spans="3:6" ht="15" customHeight="1" x14ac:dyDescent="0.35">
      <c r="C142" s="194"/>
      <c r="D142" s="137"/>
      <c r="E142" s="66"/>
      <c r="F142" s="55"/>
    </row>
    <row r="143" spans="3:6" ht="15" customHeight="1" x14ac:dyDescent="0.35">
      <c r="C143" s="194"/>
      <c r="D143" s="137"/>
      <c r="E143" s="66"/>
      <c r="F143" s="55"/>
    </row>
    <row r="144" spans="3:6" ht="15" customHeight="1" x14ac:dyDescent="0.35">
      <c r="C144" s="194"/>
      <c r="D144" s="137"/>
      <c r="E144" s="66"/>
      <c r="F144" s="55"/>
    </row>
    <row r="145" spans="3:6" ht="15" customHeight="1" x14ac:dyDescent="0.35">
      <c r="C145" s="194"/>
      <c r="D145" s="137"/>
      <c r="E145" s="66"/>
      <c r="F145" s="55"/>
    </row>
    <row r="146" spans="3:6" ht="15" customHeight="1" x14ac:dyDescent="0.35">
      <c r="C146" s="194"/>
      <c r="D146" s="137"/>
      <c r="E146" s="66"/>
      <c r="F146" s="55"/>
    </row>
    <row r="147" spans="3:6" ht="15" customHeight="1" x14ac:dyDescent="0.35">
      <c r="C147" s="194"/>
      <c r="D147" s="137"/>
      <c r="E147" s="66"/>
      <c r="F147" s="55"/>
    </row>
    <row r="148" spans="3:6" ht="15" customHeight="1" x14ac:dyDescent="0.35">
      <c r="C148" s="194"/>
      <c r="D148" s="137"/>
      <c r="E148" s="66"/>
      <c r="F148" s="55"/>
    </row>
    <row r="149" spans="3:6" ht="15" customHeight="1" x14ac:dyDescent="0.35">
      <c r="C149" s="194"/>
      <c r="D149" s="137"/>
      <c r="E149" s="66"/>
      <c r="F149" s="55"/>
    </row>
    <row r="150" spans="3:6" ht="15" customHeight="1" x14ac:dyDescent="0.35">
      <c r="C150" s="194"/>
      <c r="D150" s="137"/>
      <c r="E150" s="66"/>
      <c r="F150" s="55"/>
    </row>
    <row r="151" spans="3:6" ht="15" customHeight="1" x14ac:dyDescent="0.35">
      <c r="C151" s="194"/>
      <c r="D151" s="137"/>
      <c r="E151" s="66"/>
      <c r="F151" s="55"/>
    </row>
    <row r="152" spans="3:6" ht="15" customHeight="1" x14ac:dyDescent="0.35">
      <c r="C152" s="194"/>
      <c r="D152" s="137"/>
      <c r="E152" s="66"/>
      <c r="F152" s="55"/>
    </row>
    <row r="153" spans="3:6" ht="15" customHeight="1" x14ac:dyDescent="0.35">
      <c r="C153" s="194"/>
      <c r="D153" s="137"/>
      <c r="E153" s="66"/>
      <c r="F153" s="55"/>
    </row>
    <row r="154" spans="3:6" ht="15" customHeight="1" x14ac:dyDescent="0.35">
      <c r="C154" s="194"/>
      <c r="D154" s="137"/>
      <c r="E154" s="66"/>
      <c r="F154" s="55"/>
    </row>
    <row r="155" spans="3:6" ht="15" customHeight="1" x14ac:dyDescent="0.35">
      <c r="C155" s="194"/>
      <c r="D155" s="137"/>
      <c r="E155" s="66"/>
      <c r="F155" s="55"/>
    </row>
    <row r="156" spans="3:6" ht="15" customHeight="1" x14ac:dyDescent="0.35">
      <c r="C156" s="194"/>
      <c r="D156" s="137"/>
      <c r="E156" s="66"/>
      <c r="F156" s="55"/>
    </row>
    <row r="157" spans="3:6" ht="15" customHeight="1" x14ac:dyDescent="0.35">
      <c r="C157" s="194"/>
      <c r="D157" s="137"/>
      <c r="E157" s="66"/>
      <c r="F157" s="55"/>
    </row>
    <row r="158" spans="3:6" ht="15" customHeight="1" x14ac:dyDescent="0.35">
      <c r="C158" s="194"/>
      <c r="D158" s="137"/>
      <c r="E158" s="66"/>
      <c r="F158" s="55"/>
    </row>
    <row r="159" spans="3:6" ht="15" customHeight="1" x14ac:dyDescent="0.35">
      <c r="C159" s="194"/>
      <c r="D159" s="137"/>
      <c r="E159" s="66"/>
      <c r="F159" s="55"/>
    </row>
    <row r="160" spans="3:6" ht="15" customHeight="1" x14ac:dyDescent="0.35">
      <c r="C160" s="194"/>
      <c r="D160" s="137"/>
      <c r="E160" s="66"/>
      <c r="F160" s="55"/>
    </row>
    <row r="161" spans="3:6" ht="15" customHeight="1" x14ac:dyDescent="0.35">
      <c r="C161" s="194"/>
      <c r="D161" s="137"/>
      <c r="E161" s="66"/>
      <c r="F161" s="55"/>
    </row>
    <row r="162" spans="3:6" ht="15" customHeight="1" x14ac:dyDescent="0.35">
      <c r="C162" s="194"/>
      <c r="D162" s="137"/>
      <c r="E162" s="66"/>
      <c r="F162" s="55"/>
    </row>
    <row r="163" spans="3:6" ht="15" customHeight="1" x14ac:dyDescent="0.35">
      <c r="C163" s="194"/>
      <c r="D163" s="137"/>
      <c r="E163" s="66"/>
      <c r="F163" s="55"/>
    </row>
    <row r="164" spans="3:6" ht="15" customHeight="1" x14ac:dyDescent="0.35">
      <c r="C164" s="194"/>
      <c r="D164" s="137"/>
      <c r="E164" s="66"/>
      <c r="F164" s="55"/>
    </row>
    <row r="165" spans="3:6" ht="15" customHeight="1" x14ac:dyDescent="0.35">
      <c r="C165" s="194"/>
      <c r="D165" s="137"/>
      <c r="E165" s="66"/>
      <c r="F165" s="55"/>
    </row>
    <row r="166" spans="3:6" ht="15" customHeight="1" x14ac:dyDescent="0.35">
      <c r="C166" s="194"/>
      <c r="D166" s="137"/>
      <c r="E166" s="66"/>
      <c r="F166" s="55"/>
    </row>
    <row r="167" spans="3:6" ht="15" customHeight="1" x14ac:dyDescent="0.35">
      <c r="C167" s="194"/>
      <c r="D167" s="137"/>
      <c r="E167" s="66"/>
      <c r="F167" s="55"/>
    </row>
    <row r="168" spans="3:6" ht="15" customHeight="1" x14ac:dyDescent="0.35">
      <c r="C168" s="194"/>
      <c r="D168" s="137"/>
      <c r="E168" s="66"/>
      <c r="F168" s="55"/>
    </row>
    <row r="169" spans="3:6" ht="15" customHeight="1" x14ac:dyDescent="0.35">
      <c r="C169" s="194"/>
      <c r="D169" s="137"/>
      <c r="E169" s="66"/>
      <c r="F169" s="55"/>
    </row>
    <row r="170" spans="3:6" ht="15" customHeight="1" x14ac:dyDescent="0.35">
      <c r="C170" s="194"/>
      <c r="D170" s="137"/>
      <c r="E170" s="66"/>
      <c r="F170" s="55"/>
    </row>
    <row r="171" spans="3:6" ht="15" customHeight="1" x14ac:dyDescent="0.35">
      <c r="C171" s="194"/>
      <c r="D171" s="137"/>
      <c r="E171" s="66"/>
      <c r="F171" s="55"/>
    </row>
    <row r="172" spans="3:6" ht="15" customHeight="1" x14ac:dyDescent="0.35">
      <c r="C172" s="194"/>
      <c r="D172" s="137"/>
      <c r="E172" s="66"/>
      <c r="F172" s="55"/>
    </row>
    <row r="173" spans="3:6" ht="15" customHeight="1" x14ac:dyDescent="0.35">
      <c r="C173" s="194"/>
      <c r="D173" s="137"/>
      <c r="E173" s="66"/>
      <c r="F173" s="55"/>
    </row>
    <row r="174" spans="3:6" ht="15" customHeight="1" x14ac:dyDescent="0.35">
      <c r="C174" s="194"/>
      <c r="D174" s="137"/>
      <c r="E174" s="66"/>
      <c r="F174" s="55"/>
    </row>
    <row r="175" spans="3:6" ht="15" customHeight="1" x14ac:dyDescent="0.35">
      <c r="C175" s="194"/>
      <c r="D175" s="137"/>
      <c r="E175" s="66"/>
      <c r="F175" s="55"/>
    </row>
    <row r="176" spans="3:6" ht="15" customHeight="1" x14ac:dyDescent="0.35">
      <c r="C176" s="194"/>
      <c r="D176" s="137"/>
      <c r="E176" s="66"/>
      <c r="F176" s="55"/>
    </row>
    <row r="177" spans="3:6" ht="15" customHeight="1" x14ac:dyDescent="0.35">
      <c r="C177" s="194"/>
      <c r="D177" s="137"/>
      <c r="E177" s="66"/>
      <c r="F177" s="55"/>
    </row>
    <row r="178" spans="3:6" ht="15" customHeight="1" x14ac:dyDescent="0.35">
      <c r="C178" s="194"/>
      <c r="D178" s="137"/>
      <c r="E178" s="66"/>
      <c r="F178" s="55"/>
    </row>
    <row r="179" spans="3:6" ht="15" customHeight="1" x14ac:dyDescent="0.35">
      <c r="C179" s="194"/>
      <c r="D179" s="137"/>
      <c r="E179" s="66"/>
      <c r="F179" s="55"/>
    </row>
    <row r="180" spans="3:6" ht="15" customHeight="1" x14ac:dyDescent="0.35">
      <c r="C180" s="194"/>
      <c r="D180" s="137"/>
      <c r="E180" s="66"/>
      <c r="F180" s="55"/>
    </row>
    <row r="181" spans="3:6" ht="15" customHeight="1" x14ac:dyDescent="0.35">
      <c r="C181" s="194"/>
      <c r="D181" s="137"/>
      <c r="E181" s="66"/>
      <c r="F181" s="55"/>
    </row>
    <row r="182" spans="3:6" ht="15" customHeight="1" x14ac:dyDescent="0.35">
      <c r="C182" s="194"/>
      <c r="D182" s="137"/>
      <c r="E182" s="66"/>
      <c r="F182" s="55"/>
    </row>
    <row r="183" spans="3:6" ht="15" customHeight="1" x14ac:dyDescent="0.35">
      <c r="C183" s="194"/>
      <c r="D183" s="137"/>
      <c r="E183" s="66"/>
      <c r="F183" s="55"/>
    </row>
    <row r="184" spans="3:6" ht="15" customHeight="1" x14ac:dyDescent="0.35">
      <c r="C184" s="194"/>
      <c r="D184" s="137"/>
      <c r="E184" s="66"/>
      <c r="F184" s="55"/>
    </row>
    <row r="185" spans="3:6" ht="15" customHeight="1" x14ac:dyDescent="0.35">
      <c r="C185" s="194"/>
      <c r="D185" s="137"/>
      <c r="E185" s="66"/>
      <c r="F185" s="55"/>
    </row>
    <row r="186" spans="3:6" ht="15" customHeight="1" x14ac:dyDescent="0.35">
      <c r="C186" s="194"/>
      <c r="D186" s="137"/>
      <c r="E186" s="66"/>
      <c r="F186" s="55"/>
    </row>
    <row r="187" spans="3:6" ht="15" customHeight="1" x14ac:dyDescent="0.35">
      <c r="C187" s="194"/>
      <c r="D187" s="137"/>
      <c r="E187" s="66"/>
      <c r="F187" s="55"/>
    </row>
    <row r="188" spans="3:6" ht="15" customHeight="1" x14ac:dyDescent="0.35">
      <c r="C188" s="194"/>
      <c r="D188" s="137"/>
      <c r="E188" s="66"/>
      <c r="F188" s="55"/>
    </row>
    <row r="189" spans="3:6" ht="15" customHeight="1" x14ac:dyDescent="0.35">
      <c r="C189" s="194"/>
      <c r="D189" s="137"/>
      <c r="E189" s="66"/>
      <c r="F189" s="55"/>
    </row>
    <row r="190" spans="3:6" ht="15" customHeight="1" x14ac:dyDescent="0.35">
      <c r="C190" s="194"/>
      <c r="D190" s="137"/>
      <c r="E190" s="66"/>
      <c r="F190" s="55"/>
    </row>
    <row r="191" spans="3:6" ht="15" customHeight="1" x14ac:dyDescent="0.35">
      <c r="C191" s="194"/>
      <c r="D191" s="137"/>
      <c r="E191" s="66"/>
      <c r="F191" s="55"/>
    </row>
    <row r="192" spans="3:6" ht="15" customHeight="1" x14ac:dyDescent="0.35">
      <c r="C192" s="194"/>
      <c r="D192" s="137"/>
      <c r="E192" s="66"/>
      <c r="F192" s="55"/>
    </row>
    <row r="193" spans="3:6" ht="15" customHeight="1" x14ac:dyDescent="0.35">
      <c r="C193" s="194"/>
      <c r="D193" s="137"/>
      <c r="E193" s="66"/>
      <c r="F193" s="55"/>
    </row>
    <row r="194" spans="3:6" ht="15" customHeight="1" x14ac:dyDescent="0.35">
      <c r="C194" s="194"/>
      <c r="D194" s="137"/>
      <c r="E194" s="66"/>
      <c r="F194" s="55"/>
    </row>
    <row r="195" spans="3:6" ht="15" customHeight="1" x14ac:dyDescent="0.35">
      <c r="C195" s="194"/>
      <c r="D195" s="137"/>
      <c r="E195" s="66"/>
      <c r="F195" s="55"/>
    </row>
    <row r="196" spans="3:6" ht="15" customHeight="1" x14ac:dyDescent="0.35">
      <c r="C196" s="194"/>
      <c r="D196" s="137"/>
      <c r="E196" s="66"/>
      <c r="F196" s="55"/>
    </row>
    <row r="197" spans="3:6" ht="15" customHeight="1" x14ac:dyDescent="0.35">
      <c r="C197" s="194"/>
      <c r="D197" s="137"/>
      <c r="E197" s="66"/>
      <c r="F197" s="55"/>
    </row>
    <row r="198" spans="3:6" ht="15" customHeight="1" x14ac:dyDescent="0.35">
      <c r="C198" s="194"/>
      <c r="D198" s="137"/>
      <c r="E198" s="66"/>
      <c r="F198" s="55"/>
    </row>
    <row r="199" spans="3:6" ht="15" customHeight="1" x14ac:dyDescent="0.35">
      <c r="C199" s="194"/>
      <c r="D199" s="137"/>
      <c r="E199" s="66"/>
      <c r="F199" s="55"/>
    </row>
    <row r="200" spans="3:6" ht="15" customHeight="1" x14ac:dyDescent="0.35">
      <c r="C200" s="194"/>
      <c r="D200" s="137"/>
      <c r="E200" s="66"/>
      <c r="F200" s="55"/>
    </row>
    <row r="201" spans="3:6" ht="15" customHeight="1" x14ac:dyDescent="0.35">
      <c r="C201" s="194"/>
      <c r="D201" s="137"/>
      <c r="E201" s="66"/>
      <c r="F201" s="55"/>
    </row>
    <row r="202" spans="3:6" ht="15" customHeight="1" x14ac:dyDescent="0.35">
      <c r="C202" s="194"/>
      <c r="D202" s="137"/>
      <c r="E202" s="66"/>
      <c r="F202" s="55"/>
    </row>
    <row r="203" spans="3:6" ht="15" customHeight="1" x14ac:dyDescent="0.35">
      <c r="C203" s="194"/>
      <c r="D203" s="137"/>
      <c r="E203" s="66"/>
      <c r="F203" s="55"/>
    </row>
    <row r="204" spans="3:6" ht="15" customHeight="1" x14ac:dyDescent="0.35">
      <c r="C204" s="194"/>
      <c r="D204" s="137"/>
      <c r="E204" s="66"/>
      <c r="F204" s="55"/>
    </row>
    <row r="205" spans="3:6" ht="15" customHeight="1" x14ac:dyDescent="0.35">
      <c r="C205" s="194"/>
      <c r="D205" s="137"/>
      <c r="E205" s="66"/>
      <c r="F205" s="55"/>
    </row>
    <row r="206" spans="3:6" ht="15" customHeight="1" x14ac:dyDescent="0.35">
      <c r="C206" s="194"/>
      <c r="D206" s="137"/>
      <c r="E206" s="66"/>
      <c r="F206" s="55"/>
    </row>
    <row r="207" spans="3:6" ht="15" customHeight="1" x14ac:dyDescent="0.35">
      <c r="C207" s="194"/>
      <c r="D207" s="137"/>
      <c r="E207" s="66"/>
      <c r="F207" s="55"/>
    </row>
    <row r="208" spans="3:6" ht="15" customHeight="1" x14ac:dyDescent="0.35">
      <c r="C208" s="194"/>
      <c r="D208" s="137"/>
      <c r="E208" s="66"/>
      <c r="F208" s="55"/>
    </row>
    <row r="209" spans="3:6" ht="15" customHeight="1" x14ac:dyDescent="0.35">
      <c r="C209" s="194"/>
      <c r="D209" s="137"/>
      <c r="E209" s="66"/>
      <c r="F209" s="55"/>
    </row>
    <row r="210" spans="3:6" ht="15" customHeight="1" x14ac:dyDescent="0.35">
      <c r="C210" s="194"/>
      <c r="D210" s="137"/>
      <c r="E210" s="66"/>
      <c r="F210" s="55"/>
    </row>
    <row r="211" spans="3:6" ht="15" customHeight="1" x14ac:dyDescent="0.35">
      <c r="C211" s="194"/>
      <c r="D211" s="137"/>
      <c r="E211" s="66"/>
      <c r="F211" s="55"/>
    </row>
    <row r="212" spans="3:6" ht="15" customHeight="1" x14ac:dyDescent="0.35">
      <c r="C212" s="194"/>
      <c r="D212" s="137"/>
      <c r="E212" s="66"/>
      <c r="F212" s="55"/>
    </row>
    <row r="213" spans="3:6" ht="15" customHeight="1" x14ac:dyDescent="0.35">
      <c r="C213" s="194"/>
      <c r="D213" s="137"/>
      <c r="E213" s="66"/>
      <c r="F213" s="55"/>
    </row>
    <row r="214" spans="3:6" ht="15" customHeight="1" x14ac:dyDescent="0.35">
      <c r="C214" s="194"/>
      <c r="D214" s="137"/>
      <c r="E214" s="66"/>
      <c r="F214" s="55"/>
    </row>
    <row r="215" spans="3:6" ht="15" customHeight="1" x14ac:dyDescent="0.35">
      <c r="C215" s="194"/>
      <c r="D215" s="137"/>
      <c r="E215" s="66"/>
      <c r="F215" s="55"/>
    </row>
    <row r="216" spans="3:6" ht="15" customHeight="1" x14ac:dyDescent="0.35">
      <c r="C216" s="194"/>
      <c r="D216" s="137"/>
      <c r="E216" s="66"/>
      <c r="F216" s="55"/>
    </row>
    <row r="217" spans="3:6" ht="15" customHeight="1" x14ac:dyDescent="0.35">
      <c r="C217" s="194"/>
      <c r="D217" s="137"/>
      <c r="E217" s="66"/>
      <c r="F217" s="55"/>
    </row>
    <row r="218" spans="3:6" ht="15" customHeight="1" x14ac:dyDescent="0.35">
      <c r="C218" s="194"/>
      <c r="D218" s="137"/>
      <c r="E218" s="66"/>
      <c r="F218" s="55"/>
    </row>
    <row r="219" spans="3:6" ht="15" customHeight="1" x14ac:dyDescent="0.35">
      <c r="C219" s="194"/>
      <c r="D219" s="137"/>
      <c r="E219" s="66"/>
      <c r="F219" s="55"/>
    </row>
    <row r="220" spans="3:6" ht="15" customHeight="1" x14ac:dyDescent="0.35">
      <c r="C220" s="194"/>
      <c r="D220" s="137"/>
      <c r="E220" s="66"/>
      <c r="F220" s="55"/>
    </row>
    <row r="221" spans="3:6" ht="15" customHeight="1" x14ac:dyDescent="0.35">
      <c r="C221" s="194"/>
      <c r="D221" s="137"/>
      <c r="E221" s="66"/>
      <c r="F221" s="55"/>
    </row>
    <row r="222" spans="3:6" ht="15" customHeight="1" x14ac:dyDescent="0.35">
      <c r="C222" s="194"/>
      <c r="D222" s="137"/>
      <c r="E222" s="66"/>
      <c r="F222" s="55"/>
    </row>
    <row r="223" spans="3:6" ht="15" customHeight="1" x14ac:dyDescent="0.35">
      <c r="C223" s="194"/>
      <c r="D223" s="137"/>
      <c r="E223" s="66"/>
      <c r="F223" s="55"/>
    </row>
    <row r="224" spans="3:6" ht="15" customHeight="1" x14ac:dyDescent="0.35">
      <c r="C224" s="194"/>
      <c r="D224" s="137"/>
      <c r="E224" s="66"/>
      <c r="F224" s="55"/>
    </row>
    <row r="225" spans="3:6" ht="15" customHeight="1" x14ac:dyDescent="0.35">
      <c r="C225" s="194"/>
      <c r="D225" s="137"/>
      <c r="E225" s="66"/>
      <c r="F225" s="55"/>
    </row>
    <row r="226" spans="3:6" ht="15" customHeight="1" x14ac:dyDescent="0.35">
      <c r="C226" s="194"/>
      <c r="D226" s="137"/>
      <c r="E226" s="66"/>
      <c r="F226" s="55"/>
    </row>
    <row r="227" spans="3:6" ht="15" customHeight="1" x14ac:dyDescent="0.35">
      <c r="C227" s="194"/>
      <c r="D227" s="137"/>
      <c r="E227" s="66"/>
      <c r="F227" s="55"/>
    </row>
    <row r="228" spans="3:6" ht="15" customHeight="1" x14ac:dyDescent="0.35">
      <c r="C228" s="194"/>
      <c r="D228" s="137"/>
      <c r="E228" s="66"/>
      <c r="F228" s="55"/>
    </row>
    <row r="229" spans="3:6" ht="15" customHeight="1" x14ac:dyDescent="0.35">
      <c r="C229" s="194"/>
      <c r="D229" s="137"/>
      <c r="E229" s="66"/>
      <c r="F229" s="55"/>
    </row>
    <row r="230" spans="3:6" ht="15" customHeight="1" x14ac:dyDescent="0.35">
      <c r="C230" s="194"/>
      <c r="D230" s="137"/>
      <c r="E230" s="66"/>
      <c r="F230" s="55"/>
    </row>
    <row r="231" spans="3:6" ht="15" customHeight="1" x14ac:dyDescent="0.35">
      <c r="C231" s="194"/>
      <c r="D231" s="137"/>
      <c r="E231" s="66"/>
      <c r="F231" s="55"/>
    </row>
    <row r="232" spans="3:6" ht="15" customHeight="1" x14ac:dyDescent="0.35">
      <c r="C232" s="194"/>
      <c r="D232" s="137"/>
      <c r="E232" s="66"/>
      <c r="F232" s="55"/>
    </row>
    <row r="233" spans="3:6" ht="15" customHeight="1" x14ac:dyDescent="0.35">
      <c r="C233" s="194"/>
      <c r="D233" s="137"/>
      <c r="E233" s="66"/>
      <c r="F233" s="55"/>
    </row>
    <row r="234" spans="3:6" ht="15" customHeight="1" x14ac:dyDescent="0.35">
      <c r="C234" s="194"/>
      <c r="D234" s="137"/>
      <c r="E234" s="66"/>
      <c r="F234" s="55"/>
    </row>
    <row r="235" spans="3:6" ht="15" customHeight="1" x14ac:dyDescent="0.35">
      <c r="C235" s="194"/>
      <c r="D235" s="137"/>
      <c r="E235" s="66"/>
      <c r="F235" s="55"/>
    </row>
    <row r="236" spans="3:6" ht="15" customHeight="1" x14ac:dyDescent="0.35">
      <c r="C236" s="194"/>
      <c r="D236" s="137"/>
      <c r="E236" s="66"/>
      <c r="F236" s="55"/>
    </row>
    <row r="237" spans="3:6" ht="15" customHeight="1" x14ac:dyDescent="0.35">
      <c r="C237" s="194"/>
      <c r="D237" s="137"/>
      <c r="E237" s="66"/>
      <c r="F237" s="55"/>
    </row>
    <row r="238" spans="3:6" ht="15" customHeight="1" x14ac:dyDescent="0.35">
      <c r="C238" s="194"/>
      <c r="D238" s="137"/>
      <c r="E238" s="66"/>
      <c r="F238" s="55"/>
    </row>
    <row r="239" spans="3:6" ht="15" customHeight="1" x14ac:dyDescent="0.35">
      <c r="C239" s="194"/>
      <c r="D239" s="137"/>
      <c r="E239" s="66"/>
      <c r="F239" s="55"/>
    </row>
    <row r="240" spans="3:6" ht="15" customHeight="1" x14ac:dyDescent="0.35">
      <c r="C240" s="194"/>
      <c r="D240" s="137"/>
      <c r="E240" s="66"/>
      <c r="F240" s="55"/>
    </row>
    <row r="241" spans="3:6" ht="15" customHeight="1" x14ac:dyDescent="0.35">
      <c r="C241" s="194"/>
      <c r="D241" s="137"/>
      <c r="E241" s="66"/>
      <c r="F241" s="55"/>
    </row>
    <row r="242" spans="3:6" ht="15" customHeight="1" x14ac:dyDescent="0.35">
      <c r="C242" s="194"/>
      <c r="D242" s="137"/>
      <c r="E242" s="66"/>
      <c r="F242" s="55"/>
    </row>
    <row r="243" spans="3:6" ht="15" customHeight="1" x14ac:dyDescent="0.35">
      <c r="C243" s="194"/>
      <c r="D243" s="137"/>
      <c r="E243" s="66"/>
      <c r="F243" s="55"/>
    </row>
    <row r="244" spans="3:6" ht="15" customHeight="1" x14ac:dyDescent="0.35">
      <c r="C244" s="194"/>
      <c r="D244" s="137"/>
      <c r="E244" s="66"/>
      <c r="F244" s="55"/>
    </row>
    <row r="245" spans="3:6" ht="15" customHeight="1" x14ac:dyDescent="0.35">
      <c r="C245" s="194"/>
      <c r="D245" s="137"/>
      <c r="E245" s="66"/>
      <c r="F245" s="55"/>
    </row>
    <row r="246" spans="3:6" ht="15" customHeight="1" x14ac:dyDescent="0.35">
      <c r="C246" s="194"/>
      <c r="D246" s="137"/>
      <c r="E246" s="66"/>
      <c r="F246" s="55"/>
    </row>
    <row r="247" spans="3:6" ht="15" customHeight="1" x14ac:dyDescent="0.35">
      <c r="C247" s="194"/>
      <c r="D247" s="137"/>
      <c r="E247" s="66"/>
      <c r="F247" s="55"/>
    </row>
    <row r="248" spans="3:6" ht="15" customHeight="1" x14ac:dyDescent="0.35">
      <c r="C248" s="194"/>
      <c r="D248" s="137"/>
      <c r="E248" s="66"/>
      <c r="F248" s="55"/>
    </row>
    <row r="249" spans="3:6" ht="15" customHeight="1" x14ac:dyDescent="0.35">
      <c r="C249" s="194"/>
      <c r="D249" s="137"/>
      <c r="E249" s="66"/>
      <c r="F249" s="55"/>
    </row>
    <row r="250" spans="3:6" ht="15" customHeight="1" x14ac:dyDescent="0.35">
      <c r="C250" s="194"/>
      <c r="D250" s="137"/>
      <c r="E250" s="66"/>
      <c r="F250" s="55"/>
    </row>
    <row r="251" spans="3:6" ht="15" customHeight="1" x14ac:dyDescent="0.35">
      <c r="C251" s="194"/>
      <c r="D251" s="137"/>
      <c r="E251" s="66"/>
      <c r="F251" s="55"/>
    </row>
    <row r="252" spans="3:6" ht="15" customHeight="1" x14ac:dyDescent="0.35">
      <c r="C252" s="194"/>
      <c r="D252" s="137"/>
      <c r="E252" s="66"/>
      <c r="F252" s="55"/>
    </row>
    <row r="253" spans="3:6" ht="15" customHeight="1" x14ac:dyDescent="0.35">
      <c r="C253" s="194"/>
      <c r="D253" s="137"/>
      <c r="E253" s="66"/>
      <c r="F253" s="55"/>
    </row>
    <row r="254" spans="3:6" ht="15" customHeight="1" x14ac:dyDescent="0.35">
      <c r="C254" s="194"/>
      <c r="D254" s="137"/>
      <c r="E254" s="66"/>
      <c r="F254" s="55"/>
    </row>
    <row r="255" spans="3:6" ht="15" customHeight="1" x14ac:dyDescent="0.35">
      <c r="C255" s="194"/>
      <c r="D255" s="137"/>
      <c r="E255" s="66"/>
      <c r="F255" s="55"/>
    </row>
    <row r="256" spans="3:6" ht="15" customHeight="1" x14ac:dyDescent="0.35">
      <c r="C256" s="194"/>
      <c r="D256" s="137"/>
      <c r="E256" s="66"/>
      <c r="F256" s="55"/>
    </row>
    <row r="257" spans="3:6" ht="15" customHeight="1" x14ac:dyDescent="0.35">
      <c r="C257" s="194"/>
      <c r="D257" s="137"/>
      <c r="E257" s="66"/>
      <c r="F257" s="55"/>
    </row>
    <row r="258" spans="3:6" ht="15" customHeight="1" x14ac:dyDescent="0.35">
      <c r="C258" s="194"/>
      <c r="D258" s="137"/>
      <c r="E258" s="66"/>
      <c r="F258" s="55"/>
    </row>
    <row r="259" spans="3:6" ht="15" customHeight="1" x14ac:dyDescent="0.35">
      <c r="C259" s="194"/>
      <c r="D259" s="137"/>
      <c r="E259" s="66"/>
      <c r="F259" s="55"/>
    </row>
    <row r="260" spans="3:6" ht="15" customHeight="1" x14ac:dyDescent="0.35">
      <c r="C260" s="194"/>
      <c r="D260" s="137"/>
      <c r="E260" s="66"/>
      <c r="F260" s="55"/>
    </row>
    <row r="261" spans="3:6" ht="15" customHeight="1" x14ac:dyDescent="0.35">
      <c r="C261" s="194"/>
      <c r="D261" s="137"/>
      <c r="E261" s="66"/>
      <c r="F261" s="55"/>
    </row>
    <row r="262" spans="3:6" ht="15" customHeight="1" x14ac:dyDescent="0.35">
      <c r="C262" s="194"/>
      <c r="D262" s="137"/>
      <c r="E262" s="66"/>
      <c r="F262" s="55"/>
    </row>
    <row r="263" spans="3:6" ht="15" customHeight="1" x14ac:dyDescent="0.35">
      <c r="C263" s="194"/>
      <c r="D263" s="137"/>
      <c r="E263" s="66"/>
      <c r="F263" s="55"/>
    </row>
    <row r="264" spans="3:6" ht="15" customHeight="1" x14ac:dyDescent="0.35">
      <c r="C264" s="194"/>
      <c r="D264" s="137"/>
      <c r="E264" s="66"/>
      <c r="F264" s="55"/>
    </row>
    <row r="265" spans="3:6" ht="15" customHeight="1" x14ac:dyDescent="0.35">
      <c r="C265" s="194"/>
      <c r="D265" s="137"/>
      <c r="E265" s="66"/>
      <c r="F265" s="55"/>
    </row>
    <row r="266" spans="3:6" ht="15" customHeight="1" x14ac:dyDescent="0.35">
      <c r="C266" s="194"/>
      <c r="D266" s="137"/>
      <c r="E266" s="66"/>
      <c r="F266" s="55"/>
    </row>
    <row r="267" spans="3:6" ht="15" customHeight="1" x14ac:dyDescent="0.35">
      <c r="C267" s="194"/>
      <c r="D267" s="137"/>
      <c r="E267" s="66"/>
      <c r="F267" s="55"/>
    </row>
    <row r="268" spans="3:6" ht="15" customHeight="1" x14ac:dyDescent="0.35">
      <c r="C268" s="194"/>
      <c r="D268" s="137"/>
      <c r="E268" s="66"/>
      <c r="F268" s="55"/>
    </row>
    <row r="269" spans="3:6" ht="15" customHeight="1" x14ac:dyDescent="0.35">
      <c r="C269" s="194"/>
      <c r="D269" s="137"/>
      <c r="E269" s="66"/>
      <c r="F269" s="55"/>
    </row>
    <row r="270" spans="3:6" ht="15" customHeight="1" x14ac:dyDescent="0.35">
      <c r="C270" s="194"/>
      <c r="D270" s="137"/>
      <c r="E270" s="66"/>
      <c r="F270" s="55"/>
    </row>
    <row r="271" spans="3:6" ht="15" customHeight="1" x14ac:dyDescent="0.35">
      <c r="C271" s="194"/>
      <c r="D271" s="137"/>
      <c r="E271" s="66"/>
      <c r="F271" s="55"/>
    </row>
    <row r="272" spans="3:6" ht="15" customHeight="1" x14ac:dyDescent="0.35">
      <c r="C272" s="194"/>
      <c r="D272" s="137"/>
      <c r="E272" s="66"/>
      <c r="F272" s="55"/>
    </row>
    <row r="273" spans="3:6" ht="15" customHeight="1" x14ac:dyDescent="0.35">
      <c r="C273" s="194"/>
      <c r="D273" s="137"/>
      <c r="E273" s="66"/>
      <c r="F273" s="55"/>
    </row>
    <row r="274" spans="3:6" ht="15" customHeight="1" x14ac:dyDescent="0.35">
      <c r="C274" s="194"/>
      <c r="D274" s="137"/>
      <c r="E274" s="66"/>
      <c r="F274" s="55"/>
    </row>
    <row r="275" spans="3:6" ht="15" customHeight="1" x14ac:dyDescent="0.35">
      <c r="C275" s="194"/>
      <c r="D275" s="137"/>
      <c r="E275" s="66"/>
      <c r="F275" s="55"/>
    </row>
    <row r="276" spans="3:6" ht="15" customHeight="1" x14ac:dyDescent="0.35">
      <c r="C276" s="194"/>
      <c r="D276" s="137"/>
      <c r="E276" s="66"/>
      <c r="F276" s="55"/>
    </row>
    <row r="277" spans="3:6" ht="15" customHeight="1" x14ac:dyDescent="0.35">
      <c r="C277" s="194"/>
      <c r="D277" s="137"/>
      <c r="E277" s="66"/>
      <c r="F277" s="55"/>
    </row>
    <row r="278" spans="3:6" ht="15" customHeight="1" x14ac:dyDescent="0.35">
      <c r="C278" s="194"/>
      <c r="D278" s="137"/>
      <c r="E278" s="66"/>
      <c r="F278" s="55"/>
    </row>
    <row r="279" spans="3:6" ht="15" customHeight="1" x14ac:dyDescent="0.35">
      <c r="C279" s="194"/>
      <c r="D279" s="137"/>
      <c r="E279" s="66"/>
      <c r="F279" s="55"/>
    </row>
    <row r="280" spans="3:6" ht="15" customHeight="1" x14ac:dyDescent="0.35">
      <c r="C280" s="194"/>
      <c r="D280" s="137"/>
      <c r="E280" s="66"/>
      <c r="F280" s="55"/>
    </row>
    <row r="281" spans="3:6" ht="15" customHeight="1" x14ac:dyDescent="0.35">
      <c r="C281" s="194"/>
      <c r="D281" s="137"/>
      <c r="E281" s="66"/>
      <c r="F281" s="55"/>
    </row>
    <row r="282" spans="3:6" ht="15" customHeight="1" x14ac:dyDescent="0.35">
      <c r="C282" s="194"/>
      <c r="D282" s="137"/>
      <c r="E282" s="66"/>
      <c r="F282" s="55"/>
    </row>
    <row r="283" spans="3:6" ht="15" customHeight="1" x14ac:dyDescent="0.35">
      <c r="C283" s="194"/>
      <c r="D283" s="137"/>
      <c r="E283" s="66"/>
      <c r="F283" s="55"/>
    </row>
    <row r="284" spans="3:6" ht="15" customHeight="1" x14ac:dyDescent="0.35">
      <c r="C284" s="194"/>
      <c r="D284" s="137"/>
      <c r="E284" s="66"/>
      <c r="F284" s="55"/>
    </row>
    <row r="285" spans="3:6" ht="15" customHeight="1" x14ac:dyDescent="0.35">
      <c r="C285" s="194"/>
      <c r="D285" s="137"/>
      <c r="E285" s="66"/>
      <c r="F285" s="55"/>
    </row>
    <row r="286" spans="3:6" ht="15" customHeight="1" x14ac:dyDescent="0.35">
      <c r="C286" s="194"/>
      <c r="D286" s="137"/>
      <c r="E286" s="66"/>
      <c r="F286" s="55"/>
    </row>
    <row r="287" spans="3:6" ht="15" customHeight="1" x14ac:dyDescent="0.35">
      <c r="C287" s="194"/>
      <c r="D287" s="137"/>
      <c r="E287" s="66"/>
      <c r="F287" s="55"/>
    </row>
    <row r="288" spans="3:6" ht="15" customHeight="1" x14ac:dyDescent="0.35">
      <c r="C288" s="194"/>
      <c r="D288" s="137"/>
      <c r="E288" s="66"/>
      <c r="F288" s="55"/>
    </row>
    <row r="289" spans="3:6" ht="15" customHeight="1" x14ac:dyDescent="0.35">
      <c r="C289" s="194"/>
      <c r="D289" s="137"/>
      <c r="E289" s="66"/>
      <c r="F289" s="55"/>
    </row>
    <row r="290" spans="3:6" ht="15" customHeight="1" x14ac:dyDescent="0.35">
      <c r="C290" s="194"/>
      <c r="D290" s="137"/>
      <c r="E290" s="66"/>
      <c r="F290" s="55"/>
    </row>
    <row r="291" spans="3:6" ht="15" customHeight="1" x14ac:dyDescent="0.35">
      <c r="C291" s="194"/>
      <c r="D291" s="137"/>
      <c r="E291" s="66"/>
      <c r="F291" s="55"/>
    </row>
    <row r="292" spans="3:6" ht="15" customHeight="1" x14ac:dyDescent="0.35">
      <c r="C292" s="194"/>
      <c r="D292" s="137"/>
      <c r="E292" s="66"/>
      <c r="F292" s="55"/>
    </row>
    <row r="293" spans="3:6" ht="15" customHeight="1" x14ac:dyDescent="0.35">
      <c r="C293" s="194"/>
      <c r="D293" s="137"/>
      <c r="E293" s="66"/>
      <c r="F293" s="55"/>
    </row>
    <row r="294" spans="3:6" ht="15" customHeight="1" x14ac:dyDescent="0.35">
      <c r="C294" s="194"/>
      <c r="D294" s="137"/>
      <c r="E294" s="66"/>
      <c r="F294" s="55"/>
    </row>
    <row r="295" spans="3:6" ht="15" customHeight="1" x14ac:dyDescent="0.35">
      <c r="C295" s="194"/>
      <c r="D295" s="137"/>
      <c r="E295" s="66"/>
      <c r="F295" s="55"/>
    </row>
    <row r="296" spans="3:6" ht="15" customHeight="1" x14ac:dyDescent="0.35">
      <c r="C296" s="194"/>
      <c r="D296" s="137"/>
      <c r="E296" s="66"/>
      <c r="F296" s="55"/>
    </row>
    <row r="297" spans="3:6" ht="15" customHeight="1" x14ac:dyDescent="0.35">
      <c r="C297" s="194"/>
      <c r="D297" s="137"/>
      <c r="E297" s="66"/>
      <c r="F297" s="55"/>
    </row>
    <row r="298" spans="3:6" ht="15" customHeight="1" x14ac:dyDescent="0.35">
      <c r="C298" s="194"/>
      <c r="D298" s="137"/>
      <c r="E298" s="66"/>
      <c r="F298" s="55"/>
    </row>
    <row r="299" spans="3:6" ht="15" customHeight="1" x14ac:dyDescent="0.35">
      <c r="C299" s="194"/>
      <c r="D299" s="137"/>
      <c r="E299" s="66"/>
      <c r="F299" s="55"/>
    </row>
    <row r="300" spans="3:6" ht="15" customHeight="1" x14ac:dyDescent="0.35">
      <c r="C300" s="194"/>
      <c r="D300" s="137"/>
      <c r="E300" s="66"/>
      <c r="F300" s="55"/>
    </row>
    <row r="301" spans="3:6" ht="15" customHeight="1" x14ac:dyDescent="0.35">
      <c r="C301" s="194"/>
      <c r="D301" s="137"/>
      <c r="E301" s="66"/>
      <c r="F301" s="55"/>
    </row>
    <row r="302" spans="3:6" ht="15" customHeight="1" x14ac:dyDescent="0.35">
      <c r="C302" s="194"/>
      <c r="D302" s="137"/>
      <c r="E302" s="66"/>
      <c r="F302" s="55"/>
    </row>
    <row r="303" spans="3:6" ht="15" customHeight="1" x14ac:dyDescent="0.35">
      <c r="C303" s="194"/>
      <c r="D303" s="137"/>
      <c r="E303" s="66"/>
      <c r="F303" s="55"/>
    </row>
    <row r="304" spans="3:6" ht="15" customHeight="1" x14ac:dyDescent="0.35">
      <c r="C304" s="194"/>
      <c r="D304" s="137"/>
      <c r="E304" s="66"/>
      <c r="F304" s="55"/>
    </row>
    <row r="305" spans="3:6" ht="15" customHeight="1" x14ac:dyDescent="0.35">
      <c r="C305" s="194"/>
      <c r="D305" s="137"/>
      <c r="E305" s="66"/>
      <c r="F305" s="55"/>
    </row>
    <row r="306" spans="3:6" ht="15" customHeight="1" x14ac:dyDescent="0.35">
      <c r="C306" s="194"/>
      <c r="D306" s="137"/>
      <c r="E306" s="66"/>
      <c r="F306" s="55"/>
    </row>
    <row r="307" spans="3:6" ht="15" customHeight="1" x14ac:dyDescent="0.35">
      <c r="C307" s="194"/>
      <c r="D307" s="137"/>
      <c r="E307" s="66"/>
      <c r="F307" s="55"/>
    </row>
    <row r="308" spans="3:6" ht="15" customHeight="1" x14ac:dyDescent="0.35">
      <c r="C308" s="194"/>
      <c r="D308" s="137"/>
      <c r="E308" s="66"/>
      <c r="F308" s="55"/>
    </row>
    <row r="309" spans="3:6" ht="15" customHeight="1" x14ac:dyDescent="0.35">
      <c r="C309" s="194"/>
      <c r="D309" s="137"/>
      <c r="E309" s="66"/>
      <c r="F309" s="55"/>
    </row>
    <row r="310" spans="3:6" ht="15" customHeight="1" x14ac:dyDescent="0.35">
      <c r="C310" s="194"/>
      <c r="D310" s="137"/>
      <c r="E310" s="66"/>
      <c r="F310" s="55"/>
    </row>
    <row r="311" spans="3:6" ht="15" customHeight="1" x14ac:dyDescent="0.35">
      <c r="C311" s="194"/>
      <c r="D311" s="137"/>
      <c r="E311" s="66"/>
      <c r="F311" s="55"/>
    </row>
    <row r="312" spans="3:6" ht="15" customHeight="1" x14ac:dyDescent="0.35">
      <c r="C312" s="194"/>
      <c r="D312" s="137"/>
      <c r="E312" s="66"/>
      <c r="F312" s="55"/>
    </row>
    <row r="313" spans="3:6" ht="15" customHeight="1" x14ac:dyDescent="0.35">
      <c r="C313" s="194"/>
      <c r="D313" s="137"/>
      <c r="E313" s="66"/>
      <c r="F313" s="55"/>
    </row>
    <row r="314" spans="3:6" ht="15" customHeight="1" x14ac:dyDescent="0.35">
      <c r="C314" s="194"/>
      <c r="D314" s="137"/>
      <c r="E314" s="66"/>
      <c r="F314" s="55"/>
    </row>
    <row r="315" spans="3:6" ht="15" customHeight="1" x14ac:dyDescent="0.35">
      <c r="C315" s="194"/>
      <c r="D315" s="137"/>
      <c r="E315" s="66"/>
      <c r="F315" s="55"/>
    </row>
    <row r="316" spans="3:6" ht="15" customHeight="1" x14ac:dyDescent="0.35">
      <c r="C316" s="194"/>
      <c r="D316" s="137"/>
      <c r="E316" s="66"/>
      <c r="F316" s="55"/>
    </row>
    <row r="317" spans="3:6" ht="15" customHeight="1" x14ac:dyDescent="0.35">
      <c r="C317" s="194"/>
      <c r="D317" s="137"/>
      <c r="E317" s="66"/>
      <c r="F317" s="55"/>
    </row>
    <row r="318" spans="3:6" ht="15" customHeight="1" x14ac:dyDescent="0.35">
      <c r="C318" s="194"/>
      <c r="D318" s="137"/>
      <c r="E318" s="66"/>
      <c r="F318" s="55"/>
    </row>
    <row r="319" spans="3:6" ht="15" customHeight="1" x14ac:dyDescent="0.35">
      <c r="C319" s="194"/>
      <c r="D319" s="137"/>
      <c r="E319" s="66"/>
      <c r="F319" s="55"/>
    </row>
    <row r="320" spans="3:6" ht="15" customHeight="1" x14ac:dyDescent="0.35">
      <c r="C320" s="194"/>
      <c r="D320" s="137"/>
      <c r="E320" s="66"/>
      <c r="F320" s="55"/>
    </row>
    <row r="321" spans="3:6" ht="15" customHeight="1" x14ac:dyDescent="0.35">
      <c r="C321" s="194"/>
      <c r="D321" s="137"/>
      <c r="E321" s="66"/>
      <c r="F321" s="55"/>
    </row>
    <row r="322" spans="3:6" ht="15" customHeight="1" x14ac:dyDescent="0.35">
      <c r="C322" s="194"/>
      <c r="D322" s="137"/>
      <c r="E322" s="66"/>
      <c r="F322" s="55"/>
    </row>
    <row r="323" spans="3:6" ht="15" customHeight="1" x14ac:dyDescent="0.35">
      <c r="C323" s="194"/>
      <c r="D323" s="137"/>
      <c r="E323" s="66"/>
      <c r="F323" s="55"/>
    </row>
    <row r="324" spans="3:6" ht="15" customHeight="1" x14ac:dyDescent="0.35">
      <c r="C324" s="194"/>
      <c r="D324" s="137"/>
      <c r="E324" s="66"/>
      <c r="F324" s="55"/>
    </row>
    <row r="325" spans="3:6" ht="15" customHeight="1" x14ac:dyDescent="0.35">
      <c r="C325" s="194"/>
      <c r="D325" s="137"/>
      <c r="E325" s="66"/>
      <c r="F325" s="55"/>
    </row>
    <row r="326" spans="3:6" ht="15" customHeight="1" x14ac:dyDescent="0.35">
      <c r="C326" s="194"/>
      <c r="D326" s="137"/>
      <c r="E326" s="66"/>
      <c r="F326" s="55"/>
    </row>
    <row r="327" spans="3:6" ht="15" customHeight="1" x14ac:dyDescent="0.35">
      <c r="C327" s="194"/>
      <c r="D327" s="137"/>
      <c r="E327" s="66"/>
      <c r="F327" s="55"/>
    </row>
    <row r="328" spans="3:6" ht="15" customHeight="1" x14ac:dyDescent="0.35">
      <c r="C328" s="194"/>
      <c r="D328" s="137"/>
      <c r="E328" s="66"/>
      <c r="F328" s="55"/>
    </row>
    <row r="329" spans="3:6" ht="15" customHeight="1" x14ac:dyDescent="0.35">
      <c r="C329" s="194"/>
      <c r="D329" s="137"/>
      <c r="E329" s="66"/>
      <c r="F329" s="55"/>
    </row>
    <row r="330" spans="3:6" ht="15" customHeight="1" x14ac:dyDescent="0.35">
      <c r="C330" s="194"/>
      <c r="D330" s="137"/>
      <c r="E330" s="66"/>
      <c r="F330" s="55"/>
    </row>
    <row r="331" spans="3:6" ht="15" customHeight="1" x14ac:dyDescent="0.35">
      <c r="C331" s="194"/>
      <c r="D331" s="137"/>
      <c r="E331" s="66"/>
      <c r="F331" s="55"/>
    </row>
    <row r="332" spans="3:6" ht="15" customHeight="1" x14ac:dyDescent="0.35">
      <c r="C332" s="194"/>
      <c r="D332" s="137"/>
      <c r="E332" s="66"/>
      <c r="F332" s="55"/>
    </row>
    <row r="333" spans="3:6" ht="15" customHeight="1" x14ac:dyDescent="0.35">
      <c r="C333" s="194"/>
      <c r="D333" s="137"/>
      <c r="E333" s="66"/>
      <c r="F333" s="55"/>
    </row>
    <row r="334" spans="3:6" ht="15" customHeight="1" x14ac:dyDescent="0.35">
      <c r="C334" s="194"/>
      <c r="D334" s="137"/>
      <c r="E334" s="66"/>
      <c r="F334" s="55"/>
    </row>
    <row r="335" spans="3:6" ht="15" customHeight="1" x14ac:dyDescent="0.35">
      <c r="C335" s="194"/>
      <c r="D335" s="137"/>
      <c r="E335" s="66"/>
      <c r="F335" s="55"/>
    </row>
    <row r="336" spans="3:6" ht="15" customHeight="1" x14ac:dyDescent="0.35">
      <c r="C336" s="194"/>
      <c r="D336" s="137"/>
      <c r="E336" s="66"/>
      <c r="F336" s="55"/>
    </row>
    <row r="337" spans="3:6" ht="15" customHeight="1" x14ac:dyDescent="0.35">
      <c r="C337" s="194"/>
      <c r="D337" s="137"/>
      <c r="E337" s="66"/>
      <c r="F337" s="55"/>
    </row>
    <row r="338" spans="3:6" ht="15" customHeight="1" x14ac:dyDescent="0.35">
      <c r="C338" s="194"/>
      <c r="D338" s="137"/>
      <c r="E338" s="66"/>
      <c r="F338" s="55"/>
    </row>
    <row r="339" spans="3:6" ht="15" customHeight="1" x14ac:dyDescent="0.35">
      <c r="C339" s="194"/>
      <c r="D339" s="137"/>
      <c r="E339" s="66"/>
      <c r="F339" s="55"/>
    </row>
    <row r="340" spans="3:6" ht="15" customHeight="1" x14ac:dyDescent="0.35">
      <c r="C340" s="194"/>
      <c r="D340" s="137"/>
      <c r="E340" s="66"/>
      <c r="F340" s="55"/>
    </row>
    <row r="341" spans="3:6" ht="15" customHeight="1" x14ac:dyDescent="0.35">
      <c r="C341" s="194"/>
      <c r="D341" s="137"/>
      <c r="E341" s="66"/>
      <c r="F341" s="55"/>
    </row>
    <row r="342" spans="3:6" ht="15" customHeight="1" x14ac:dyDescent="0.35">
      <c r="C342" s="194"/>
      <c r="D342" s="137"/>
      <c r="E342" s="66"/>
      <c r="F342" s="55"/>
    </row>
    <row r="343" spans="3:6" ht="15" customHeight="1" x14ac:dyDescent="0.35">
      <c r="C343" s="194"/>
      <c r="D343" s="137"/>
      <c r="E343" s="66"/>
      <c r="F343" s="55"/>
    </row>
    <row r="344" spans="3:6" ht="15" customHeight="1" x14ac:dyDescent="0.35">
      <c r="C344" s="194"/>
      <c r="D344" s="137"/>
      <c r="E344" s="66"/>
      <c r="F344" s="55"/>
    </row>
    <row r="345" spans="3:6" ht="15" customHeight="1" x14ac:dyDescent="0.35">
      <c r="C345" s="194"/>
      <c r="D345" s="137"/>
      <c r="E345" s="66"/>
      <c r="F345" s="55"/>
    </row>
    <row r="346" spans="3:6" ht="15" customHeight="1" x14ac:dyDescent="0.35">
      <c r="C346" s="194"/>
      <c r="D346" s="137"/>
      <c r="E346" s="66"/>
      <c r="F346" s="55"/>
    </row>
    <row r="347" spans="3:6" ht="15" customHeight="1" x14ac:dyDescent="0.35">
      <c r="C347" s="194"/>
      <c r="D347" s="137"/>
      <c r="E347" s="66"/>
      <c r="F347" s="55"/>
    </row>
    <row r="348" spans="3:6" ht="15" customHeight="1" x14ac:dyDescent="0.35">
      <c r="C348" s="194"/>
      <c r="D348" s="137"/>
      <c r="E348" s="66"/>
      <c r="F348" s="55"/>
    </row>
    <row r="349" spans="3:6" ht="15" customHeight="1" x14ac:dyDescent="0.35">
      <c r="C349" s="194"/>
      <c r="D349" s="137"/>
      <c r="E349" s="66"/>
      <c r="F349" s="55"/>
    </row>
    <row r="350" spans="3:6" ht="15" customHeight="1" x14ac:dyDescent="0.35">
      <c r="C350" s="194"/>
      <c r="D350" s="137"/>
      <c r="E350" s="66"/>
      <c r="F350" s="55"/>
    </row>
    <row r="351" spans="3:6" ht="15" customHeight="1" x14ac:dyDescent="0.35">
      <c r="C351" s="194"/>
      <c r="D351" s="137"/>
      <c r="E351" s="66"/>
      <c r="F351" s="55"/>
    </row>
    <row r="352" spans="3:6" ht="15" customHeight="1" x14ac:dyDescent="0.35">
      <c r="C352" s="194"/>
      <c r="D352" s="137"/>
      <c r="E352" s="66"/>
      <c r="F352" s="55"/>
    </row>
    <row r="353" spans="3:6" ht="15" customHeight="1" x14ac:dyDescent="0.35">
      <c r="C353" s="194"/>
      <c r="D353" s="137"/>
      <c r="E353" s="66"/>
      <c r="F353" s="55"/>
    </row>
    <row r="354" spans="3:6" ht="15" customHeight="1" x14ac:dyDescent="0.35">
      <c r="C354" s="194"/>
      <c r="D354" s="137"/>
      <c r="E354" s="66"/>
      <c r="F354" s="55"/>
    </row>
    <row r="355" spans="3:6" ht="15" customHeight="1" x14ac:dyDescent="0.35">
      <c r="C355" s="194"/>
      <c r="D355" s="137"/>
      <c r="E355" s="66"/>
      <c r="F355" s="55"/>
    </row>
    <row r="356" spans="3:6" ht="15" customHeight="1" x14ac:dyDescent="0.35">
      <c r="C356" s="194"/>
      <c r="D356" s="137"/>
      <c r="E356" s="66"/>
      <c r="F356" s="55"/>
    </row>
    <row r="357" spans="3:6" ht="15" customHeight="1" x14ac:dyDescent="0.35">
      <c r="C357" s="194"/>
      <c r="D357" s="137"/>
      <c r="E357" s="66"/>
      <c r="F357" s="55"/>
    </row>
    <row r="358" spans="3:6" ht="15" customHeight="1" x14ac:dyDescent="0.35">
      <c r="C358" s="194"/>
      <c r="D358" s="137"/>
      <c r="E358" s="66"/>
      <c r="F358" s="55"/>
    </row>
    <row r="359" spans="3:6" ht="15" customHeight="1" x14ac:dyDescent="0.35">
      <c r="C359" s="194"/>
      <c r="D359" s="137"/>
      <c r="E359" s="66"/>
      <c r="F359" s="55"/>
    </row>
    <row r="360" spans="3:6" ht="15" customHeight="1" x14ac:dyDescent="0.35">
      <c r="C360" s="194"/>
      <c r="D360" s="137"/>
      <c r="E360" s="66"/>
      <c r="F360" s="55"/>
    </row>
    <row r="361" spans="3:6" ht="15" customHeight="1" x14ac:dyDescent="0.35">
      <c r="C361" s="194"/>
      <c r="D361" s="137"/>
      <c r="E361" s="66"/>
      <c r="F361" s="55"/>
    </row>
    <row r="362" spans="3:6" ht="15" customHeight="1" x14ac:dyDescent="0.35">
      <c r="C362" s="194"/>
      <c r="D362" s="137"/>
      <c r="E362" s="66"/>
      <c r="F362" s="55"/>
    </row>
    <row r="363" spans="3:6" ht="15" customHeight="1" x14ac:dyDescent="0.35">
      <c r="C363" s="194"/>
      <c r="D363" s="137"/>
      <c r="E363" s="66"/>
      <c r="F363" s="55"/>
    </row>
    <row r="364" spans="3:6" ht="15" customHeight="1" x14ac:dyDescent="0.35">
      <c r="C364" s="194"/>
      <c r="D364" s="137"/>
      <c r="E364" s="66"/>
      <c r="F364" s="55"/>
    </row>
    <row r="365" spans="3:6" ht="15" customHeight="1" x14ac:dyDescent="0.35">
      <c r="C365" s="194"/>
      <c r="D365" s="137"/>
      <c r="E365" s="66"/>
      <c r="F365" s="55"/>
    </row>
    <row r="366" spans="3:6" ht="15" customHeight="1" x14ac:dyDescent="0.35">
      <c r="C366" s="194"/>
      <c r="D366" s="137"/>
      <c r="E366" s="66"/>
      <c r="F366" s="55"/>
    </row>
    <row r="367" spans="3:6" ht="15" customHeight="1" x14ac:dyDescent="0.35">
      <c r="C367" s="194"/>
      <c r="D367" s="137"/>
      <c r="E367" s="66"/>
      <c r="F367" s="55"/>
    </row>
    <row r="368" spans="3:6" ht="15" customHeight="1" x14ac:dyDescent="0.35">
      <c r="C368" s="194"/>
      <c r="D368" s="137"/>
      <c r="E368" s="66"/>
      <c r="F368" s="55"/>
    </row>
    <row r="369" spans="3:6" ht="15" customHeight="1" x14ac:dyDescent="0.35">
      <c r="C369" s="194"/>
      <c r="D369" s="137"/>
      <c r="E369" s="66"/>
      <c r="F369" s="55"/>
    </row>
    <row r="370" spans="3:6" ht="15" customHeight="1" x14ac:dyDescent="0.35">
      <c r="C370" s="194"/>
      <c r="D370" s="137"/>
      <c r="E370" s="66"/>
      <c r="F370" s="55"/>
    </row>
    <row r="371" spans="3:6" ht="15" customHeight="1" x14ac:dyDescent="0.35">
      <c r="C371" s="194"/>
      <c r="D371" s="137"/>
      <c r="E371" s="66"/>
      <c r="F371" s="55"/>
    </row>
    <row r="372" spans="3:6" ht="15" customHeight="1" x14ac:dyDescent="0.35">
      <c r="C372" s="194"/>
      <c r="D372" s="137"/>
      <c r="E372" s="66"/>
      <c r="F372" s="55"/>
    </row>
    <row r="373" spans="3:6" ht="15" customHeight="1" x14ac:dyDescent="0.35">
      <c r="C373" s="194"/>
      <c r="D373" s="137"/>
      <c r="E373" s="66"/>
      <c r="F373" s="55"/>
    </row>
    <row r="374" spans="3:6" ht="15" customHeight="1" x14ac:dyDescent="0.35">
      <c r="C374" s="194"/>
      <c r="D374" s="137"/>
      <c r="E374" s="66"/>
      <c r="F374" s="55"/>
    </row>
    <row r="375" spans="3:6" ht="15" customHeight="1" x14ac:dyDescent="0.35">
      <c r="C375" s="194"/>
      <c r="D375" s="137"/>
      <c r="E375" s="66"/>
      <c r="F375" s="55"/>
    </row>
    <row r="376" spans="3:6" ht="15" customHeight="1" x14ac:dyDescent="0.35">
      <c r="C376" s="194"/>
      <c r="D376" s="137"/>
      <c r="E376" s="66"/>
      <c r="F376" s="55"/>
    </row>
    <row r="377" spans="3:6" ht="15" customHeight="1" x14ac:dyDescent="0.35">
      <c r="C377" s="194"/>
      <c r="D377" s="137"/>
      <c r="E377" s="66"/>
      <c r="F377" s="55"/>
    </row>
    <row r="378" spans="3:6" ht="15" customHeight="1" x14ac:dyDescent="0.35">
      <c r="C378" s="194"/>
      <c r="D378" s="137"/>
      <c r="E378" s="66"/>
      <c r="F378" s="55"/>
    </row>
    <row r="379" spans="3:6" ht="15" customHeight="1" x14ac:dyDescent="0.35">
      <c r="C379" s="194"/>
      <c r="D379" s="137"/>
      <c r="E379" s="66"/>
      <c r="F379" s="55"/>
    </row>
    <row r="380" spans="3:6" ht="15" customHeight="1" x14ac:dyDescent="0.35">
      <c r="C380" s="194"/>
      <c r="D380" s="137"/>
      <c r="E380" s="66"/>
      <c r="F380" s="55"/>
    </row>
    <row r="381" spans="3:6" ht="15" customHeight="1" x14ac:dyDescent="0.35">
      <c r="C381" s="194"/>
      <c r="D381" s="137"/>
      <c r="E381" s="66"/>
      <c r="F381" s="55"/>
    </row>
    <row r="382" spans="3:6" ht="15" customHeight="1" x14ac:dyDescent="0.35">
      <c r="C382" s="194"/>
      <c r="D382" s="137"/>
      <c r="E382" s="66"/>
      <c r="F382" s="55"/>
    </row>
    <row r="383" spans="3:6" ht="15" customHeight="1" x14ac:dyDescent="0.35">
      <c r="C383" s="194"/>
      <c r="D383" s="137"/>
      <c r="E383" s="66"/>
      <c r="F383" s="55"/>
    </row>
    <row r="384" spans="3:6" ht="15" customHeight="1" x14ac:dyDescent="0.35">
      <c r="C384" s="194"/>
      <c r="D384" s="137"/>
      <c r="E384" s="66"/>
      <c r="F384" s="55"/>
    </row>
    <row r="385" spans="3:6" ht="15" customHeight="1" x14ac:dyDescent="0.35">
      <c r="C385" s="194"/>
      <c r="D385" s="137"/>
      <c r="E385" s="66"/>
      <c r="F385" s="55"/>
    </row>
    <row r="386" spans="3:6" ht="15" customHeight="1" x14ac:dyDescent="0.35">
      <c r="C386" s="194"/>
      <c r="D386" s="137"/>
      <c r="E386" s="66"/>
      <c r="F386" s="55"/>
    </row>
    <row r="387" spans="3:6" ht="15" customHeight="1" x14ac:dyDescent="0.35">
      <c r="C387" s="194"/>
      <c r="D387" s="137"/>
      <c r="E387" s="66"/>
      <c r="F387" s="55"/>
    </row>
    <row r="388" spans="3:6" ht="15" customHeight="1" x14ac:dyDescent="0.35">
      <c r="C388" s="194"/>
      <c r="D388" s="137"/>
      <c r="E388" s="66"/>
      <c r="F388" s="55"/>
    </row>
    <row r="389" spans="3:6" ht="15" customHeight="1" x14ac:dyDescent="0.35">
      <c r="C389" s="194"/>
      <c r="D389" s="137"/>
      <c r="E389" s="66"/>
      <c r="F389" s="55"/>
    </row>
    <row r="390" spans="3:6" ht="15" customHeight="1" x14ac:dyDescent="0.35">
      <c r="C390" s="194"/>
      <c r="D390" s="137"/>
      <c r="E390" s="66"/>
      <c r="F390" s="55"/>
    </row>
    <row r="391" spans="3:6" ht="15" customHeight="1" x14ac:dyDescent="0.35">
      <c r="C391" s="194"/>
      <c r="D391" s="137"/>
      <c r="E391" s="66"/>
      <c r="F391" s="55"/>
    </row>
    <row r="392" spans="3:6" ht="15" customHeight="1" x14ac:dyDescent="0.35">
      <c r="C392" s="194"/>
      <c r="D392" s="137"/>
      <c r="E392" s="66"/>
      <c r="F392" s="55"/>
    </row>
    <row r="393" spans="3:6" ht="15" customHeight="1" x14ac:dyDescent="0.35">
      <c r="C393" s="194"/>
      <c r="D393" s="137"/>
      <c r="E393" s="66"/>
      <c r="F393" s="55"/>
    </row>
    <row r="394" spans="3:6" ht="15" customHeight="1" x14ac:dyDescent="0.35">
      <c r="C394" s="194"/>
      <c r="D394" s="137"/>
      <c r="E394" s="66"/>
      <c r="F394" s="55"/>
    </row>
    <row r="395" spans="3:6" ht="15" customHeight="1" x14ac:dyDescent="0.35">
      <c r="C395" s="194"/>
      <c r="D395" s="137"/>
      <c r="E395" s="66"/>
      <c r="F395" s="55"/>
    </row>
    <row r="396" spans="3:6" ht="15" customHeight="1" x14ac:dyDescent="0.35">
      <c r="C396" s="194"/>
      <c r="D396" s="137"/>
      <c r="E396" s="66"/>
      <c r="F396" s="55"/>
    </row>
    <row r="397" spans="3:6" ht="15" customHeight="1" x14ac:dyDescent="0.35">
      <c r="C397" s="194"/>
      <c r="D397" s="137"/>
      <c r="E397" s="66"/>
      <c r="F397" s="55"/>
    </row>
    <row r="398" spans="3:6" ht="15" customHeight="1" x14ac:dyDescent="0.35">
      <c r="C398" s="194"/>
      <c r="D398" s="137"/>
      <c r="E398" s="66"/>
      <c r="F398" s="55"/>
    </row>
    <row r="399" spans="3:6" ht="15" customHeight="1" x14ac:dyDescent="0.35">
      <c r="C399" s="194"/>
      <c r="D399" s="137"/>
      <c r="E399" s="66"/>
      <c r="F399" s="55"/>
    </row>
    <row r="400" spans="3:6" ht="15" customHeight="1" x14ac:dyDescent="0.35">
      <c r="C400" s="194"/>
      <c r="D400" s="137"/>
      <c r="E400" s="66"/>
      <c r="F400" s="55"/>
    </row>
    <row r="401" spans="3:6" ht="15" customHeight="1" x14ac:dyDescent="0.35">
      <c r="C401" s="194"/>
      <c r="D401" s="137"/>
      <c r="E401" s="66"/>
      <c r="F401" s="55"/>
    </row>
    <row r="402" spans="3:6" ht="15" customHeight="1" x14ac:dyDescent="0.35">
      <c r="C402" s="194"/>
      <c r="D402" s="137"/>
      <c r="E402" s="66"/>
      <c r="F402" s="55"/>
    </row>
    <row r="403" spans="3:6" ht="15" customHeight="1" x14ac:dyDescent="0.35">
      <c r="C403" s="194"/>
      <c r="D403" s="137"/>
      <c r="E403" s="66"/>
      <c r="F403" s="55"/>
    </row>
    <row r="404" spans="3:6" ht="15" customHeight="1" x14ac:dyDescent="0.35">
      <c r="C404" s="194"/>
      <c r="D404" s="137"/>
      <c r="E404" s="66"/>
      <c r="F404" s="55"/>
    </row>
    <row r="405" spans="3:6" ht="15" customHeight="1" x14ac:dyDescent="0.35">
      <c r="C405" s="194"/>
      <c r="D405" s="137"/>
      <c r="E405" s="66"/>
      <c r="F405" s="55"/>
    </row>
    <row r="406" spans="3:6" ht="15" customHeight="1" x14ac:dyDescent="0.35">
      <c r="C406" s="194"/>
      <c r="D406" s="137"/>
      <c r="E406" s="66"/>
      <c r="F406" s="55"/>
    </row>
    <row r="407" spans="3:6" ht="15" customHeight="1" x14ac:dyDescent="0.35">
      <c r="C407" s="194"/>
      <c r="D407" s="137"/>
      <c r="E407" s="66"/>
      <c r="F407" s="55"/>
    </row>
    <row r="408" spans="3:6" ht="15" customHeight="1" x14ac:dyDescent="0.35">
      <c r="C408" s="194"/>
      <c r="D408" s="137"/>
      <c r="E408" s="66"/>
      <c r="F408" s="55"/>
    </row>
    <row r="409" spans="3:6" ht="15" customHeight="1" x14ac:dyDescent="0.35">
      <c r="C409" s="194"/>
      <c r="D409" s="137"/>
      <c r="E409" s="66"/>
      <c r="F409" s="55"/>
    </row>
    <row r="410" spans="3:6" ht="15" customHeight="1" x14ac:dyDescent="0.35">
      <c r="C410" s="194"/>
      <c r="D410" s="137"/>
      <c r="E410" s="66"/>
      <c r="F410" s="55"/>
    </row>
    <row r="411" spans="3:6" ht="15" customHeight="1" x14ac:dyDescent="0.35">
      <c r="C411" s="194"/>
      <c r="D411" s="137"/>
      <c r="E411" s="66"/>
      <c r="F411" s="55"/>
    </row>
    <row r="412" spans="3:6" ht="15" customHeight="1" x14ac:dyDescent="0.35">
      <c r="C412" s="194"/>
      <c r="D412" s="137"/>
      <c r="E412" s="66"/>
      <c r="F412" s="55"/>
    </row>
    <row r="413" spans="3:6" ht="15" customHeight="1" x14ac:dyDescent="0.35">
      <c r="C413" s="194"/>
      <c r="D413" s="137"/>
      <c r="E413" s="66"/>
      <c r="F413" s="55"/>
    </row>
    <row r="414" spans="3:6" ht="15" customHeight="1" x14ac:dyDescent="0.35">
      <c r="C414" s="194"/>
      <c r="D414" s="137"/>
      <c r="E414" s="66"/>
      <c r="F414" s="55"/>
    </row>
    <row r="415" spans="3:6" ht="15" customHeight="1" x14ac:dyDescent="0.35">
      <c r="C415" s="194"/>
      <c r="D415" s="137"/>
      <c r="E415" s="66"/>
      <c r="F415" s="55"/>
    </row>
    <row r="416" spans="3:6" ht="15" customHeight="1" x14ac:dyDescent="0.35">
      <c r="C416" s="194"/>
      <c r="D416" s="137"/>
      <c r="E416" s="66"/>
      <c r="F416" s="55"/>
    </row>
    <row r="417" spans="3:6" ht="15" customHeight="1" x14ac:dyDescent="0.35">
      <c r="C417" s="194"/>
      <c r="D417" s="137"/>
      <c r="E417" s="66"/>
      <c r="F417" s="55"/>
    </row>
    <row r="418" spans="3:6" ht="15" customHeight="1" x14ac:dyDescent="0.35">
      <c r="C418" s="194"/>
      <c r="D418" s="137"/>
      <c r="E418" s="66"/>
      <c r="F418" s="55"/>
    </row>
    <row r="419" spans="3:6" ht="15" customHeight="1" x14ac:dyDescent="0.35">
      <c r="C419" s="194"/>
      <c r="D419" s="137"/>
      <c r="E419" s="66"/>
      <c r="F419" s="55"/>
    </row>
    <row r="420" spans="3:6" ht="15" customHeight="1" x14ac:dyDescent="0.35">
      <c r="C420" s="194"/>
      <c r="D420" s="137"/>
      <c r="E420" s="66"/>
      <c r="F420" s="55"/>
    </row>
    <row r="421" spans="3:6" ht="15" customHeight="1" x14ac:dyDescent="0.35">
      <c r="C421" s="194"/>
      <c r="D421" s="137"/>
      <c r="E421" s="66"/>
      <c r="F421" s="55"/>
    </row>
    <row r="422" spans="3:6" ht="15" customHeight="1" x14ac:dyDescent="0.35">
      <c r="C422" s="194"/>
      <c r="D422" s="137"/>
      <c r="E422" s="66"/>
      <c r="F422" s="55"/>
    </row>
    <row r="423" spans="3:6" ht="15" customHeight="1" x14ac:dyDescent="0.35">
      <c r="C423" s="194"/>
      <c r="D423" s="137"/>
      <c r="E423" s="66"/>
      <c r="F423" s="55"/>
    </row>
    <row r="424" spans="3:6" ht="15" customHeight="1" x14ac:dyDescent="0.35">
      <c r="C424" s="194"/>
      <c r="D424" s="137"/>
      <c r="E424" s="66"/>
      <c r="F424" s="55"/>
    </row>
    <row r="425" spans="3:6" ht="15" customHeight="1" x14ac:dyDescent="0.35">
      <c r="C425" s="194"/>
      <c r="D425" s="137"/>
      <c r="E425" s="66"/>
      <c r="F425" s="55"/>
    </row>
    <row r="426" spans="3:6" ht="15" customHeight="1" x14ac:dyDescent="0.35">
      <c r="C426" s="194"/>
      <c r="D426" s="137"/>
      <c r="E426" s="66"/>
      <c r="F426" s="55"/>
    </row>
    <row r="427" spans="3:6" ht="15" customHeight="1" x14ac:dyDescent="0.35">
      <c r="C427" s="194"/>
      <c r="D427" s="137"/>
      <c r="E427" s="66"/>
      <c r="F427" s="55"/>
    </row>
    <row r="428" spans="3:6" ht="15" customHeight="1" x14ac:dyDescent="0.35">
      <c r="C428" s="194"/>
      <c r="D428" s="137"/>
      <c r="E428" s="66"/>
      <c r="F428" s="55"/>
    </row>
    <row r="429" spans="3:6" ht="15" customHeight="1" x14ac:dyDescent="0.35">
      <c r="C429" s="194"/>
      <c r="D429" s="137"/>
      <c r="E429" s="66"/>
      <c r="F429" s="55"/>
    </row>
    <row r="430" spans="3:6" ht="15" customHeight="1" x14ac:dyDescent="0.35">
      <c r="C430" s="194"/>
      <c r="D430" s="137"/>
      <c r="E430" s="66"/>
      <c r="F430" s="55"/>
    </row>
    <row r="431" spans="3:6" ht="15" customHeight="1" x14ac:dyDescent="0.35">
      <c r="C431" s="194"/>
      <c r="D431" s="137"/>
      <c r="E431" s="66"/>
      <c r="F431" s="55"/>
    </row>
    <row r="432" spans="3:6" ht="15" customHeight="1" x14ac:dyDescent="0.35">
      <c r="C432" s="194"/>
      <c r="D432" s="137"/>
      <c r="E432" s="66"/>
      <c r="F432" s="55"/>
    </row>
    <row r="433" spans="3:6" ht="15" customHeight="1" x14ac:dyDescent="0.35">
      <c r="C433" s="194"/>
      <c r="D433" s="137"/>
      <c r="E433" s="66"/>
      <c r="F433" s="55"/>
    </row>
    <row r="434" spans="3:6" ht="15" customHeight="1" x14ac:dyDescent="0.35">
      <c r="C434" s="194"/>
      <c r="D434" s="137"/>
      <c r="E434" s="66"/>
      <c r="F434" s="55"/>
    </row>
    <row r="435" spans="3:6" ht="15" customHeight="1" x14ac:dyDescent="0.35">
      <c r="C435" s="194"/>
      <c r="D435" s="137"/>
      <c r="E435" s="66"/>
      <c r="F435" s="55"/>
    </row>
    <row r="436" spans="3:6" ht="15" customHeight="1" x14ac:dyDescent="0.35">
      <c r="C436" s="194"/>
      <c r="D436" s="137"/>
      <c r="E436" s="66"/>
      <c r="F436" s="55"/>
    </row>
    <row r="437" spans="3:6" ht="15" customHeight="1" x14ac:dyDescent="0.35">
      <c r="C437" s="194"/>
      <c r="D437" s="137"/>
      <c r="E437" s="66"/>
      <c r="F437" s="55"/>
    </row>
    <row r="438" spans="3:6" ht="15" customHeight="1" x14ac:dyDescent="0.35">
      <c r="C438" s="194"/>
      <c r="D438" s="137"/>
      <c r="E438" s="66"/>
      <c r="F438" s="55"/>
    </row>
    <row r="439" spans="3:6" ht="15" customHeight="1" x14ac:dyDescent="0.35">
      <c r="C439" s="194"/>
      <c r="D439" s="137"/>
      <c r="E439" s="66"/>
      <c r="F439" s="55"/>
    </row>
    <row r="440" spans="3:6" ht="15" customHeight="1" x14ac:dyDescent="0.35">
      <c r="C440" s="194"/>
      <c r="D440" s="137"/>
      <c r="E440" s="66"/>
      <c r="F440" s="55"/>
    </row>
    <row r="441" spans="3:6" ht="15" customHeight="1" x14ac:dyDescent="0.35">
      <c r="C441" s="194"/>
      <c r="D441" s="137"/>
      <c r="E441" s="66"/>
      <c r="F441" s="55"/>
    </row>
    <row r="442" spans="3:6" ht="15" customHeight="1" x14ac:dyDescent="0.35">
      <c r="C442" s="194"/>
      <c r="D442" s="137"/>
      <c r="E442" s="66"/>
      <c r="F442" s="55"/>
    </row>
    <row r="443" spans="3:6" ht="15" customHeight="1" x14ac:dyDescent="0.35">
      <c r="C443" s="194"/>
      <c r="D443" s="137"/>
      <c r="E443" s="66"/>
      <c r="F443" s="55"/>
    </row>
    <row r="444" spans="3:6" ht="15" customHeight="1" x14ac:dyDescent="0.35">
      <c r="C444" s="194"/>
      <c r="D444" s="137"/>
      <c r="E444" s="66"/>
      <c r="F444" s="55"/>
    </row>
    <row r="445" spans="3:6" ht="15" customHeight="1" x14ac:dyDescent="0.35">
      <c r="C445" s="194"/>
      <c r="D445" s="137"/>
      <c r="E445" s="66"/>
      <c r="F445" s="55"/>
    </row>
    <row r="446" spans="3:6" ht="15" customHeight="1" x14ac:dyDescent="0.35">
      <c r="C446" s="194"/>
      <c r="D446" s="137"/>
      <c r="E446" s="66"/>
      <c r="F446" s="55"/>
    </row>
    <row r="447" spans="3:6" ht="15" customHeight="1" x14ac:dyDescent="0.35">
      <c r="C447" s="194"/>
      <c r="D447" s="137"/>
      <c r="E447" s="66"/>
      <c r="F447" s="55"/>
    </row>
    <row r="448" spans="3:6" ht="15" customHeight="1" x14ac:dyDescent="0.35">
      <c r="C448" s="194"/>
      <c r="D448" s="137"/>
      <c r="E448" s="66"/>
      <c r="F448" s="55"/>
    </row>
    <row r="449" spans="3:6" ht="15" customHeight="1" x14ac:dyDescent="0.35">
      <c r="C449" s="194"/>
      <c r="D449" s="137"/>
      <c r="E449" s="66"/>
      <c r="F449" s="55"/>
    </row>
    <row r="450" spans="3:6" ht="15" customHeight="1" x14ac:dyDescent="0.35">
      <c r="C450" s="194"/>
      <c r="D450" s="137"/>
      <c r="E450" s="66"/>
      <c r="F450" s="55"/>
    </row>
    <row r="451" spans="3:6" ht="15" customHeight="1" x14ac:dyDescent="0.35">
      <c r="C451" s="194"/>
      <c r="D451" s="137"/>
      <c r="E451" s="66"/>
      <c r="F451" s="55"/>
    </row>
    <row r="452" spans="3:6" ht="15" customHeight="1" x14ac:dyDescent="0.35">
      <c r="C452" s="194"/>
      <c r="D452" s="137"/>
      <c r="E452" s="66"/>
      <c r="F452" s="55"/>
    </row>
    <row r="453" spans="3:6" ht="15" customHeight="1" x14ac:dyDescent="0.35">
      <c r="C453" s="194"/>
      <c r="D453" s="137"/>
      <c r="E453" s="66"/>
      <c r="F453" s="55"/>
    </row>
    <row r="454" spans="3:6" ht="15" customHeight="1" x14ac:dyDescent="0.35">
      <c r="C454" s="194"/>
      <c r="D454" s="137"/>
      <c r="E454" s="66"/>
      <c r="F454" s="55"/>
    </row>
    <row r="455" spans="3:6" ht="15" customHeight="1" x14ac:dyDescent="0.35">
      <c r="C455" s="194"/>
      <c r="D455" s="137"/>
      <c r="E455" s="66"/>
      <c r="F455" s="55"/>
    </row>
    <row r="456" spans="3:6" ht="15" customHeight="1" x14ac:dyDescent="0.35">
      <c r="C456" s="194"/>
      <c r="D456" s="137"/>
      <c r="E456" s="66"/>
      <c r="F456" s="55"/>
    </row>
    <row r="457" spans="3:6" ht="15" customHeight="1" x14ac:dyDescent="0.35">
      <c r="C457" s="194"/>
      <c r="D457" s="137"/>
      <c r="E457" s="66"/>
      <c r="F457" s="55"/>
    </row>
    <row r="458" spans="3:6" ht="15" customHeight="1" x14ac:dyDescent="0.35">
      <c r="C458" s="194"/>
      <c r="D458" s="137"/>
      <c r="E458" s="66"/>
      <c r="F458" s="55"/>
    </row>
    <row r="459" spans="3:6" ht="15" customHeight="1" x14ac:dyDescent="0.35">
      <c r="C459" s="194"/>
      <c r="D459" s="137"/>
      <c r="E459" s="66"/>
      <c r="F459" s="55"/>
    </row>
    <row r="460" spans="3:6" ht="15" customHeight="1" x14ac:dyDescent="0.35">
      <c r="C460" s="194"/>
      <c r="D460" s="137"/>
      <c r="E460" s="66"/>
      <c r="F460" s="55"/>
    </row>
    <row r="461" spans="3:6" ht="15" customHeight="1" x14ac:dyDescent="0.35">
      <c r="C461" s="194"/>
      <c r="D461" s="137"/>
      <c r="E461" s="66"/>
      <c r="F461" s="55"/>
    </row>
    <row r="462" spans="3:6" ht="15" customHeight="1" x14ac:dyDescent="0.35">
      <c r="C462" s="194"/>
      <c r="D462" s="137"/>
      <c r="E462" s="66"/>
      <c r="F462" s="55"/>
    </row>
    <row r="463" spans="3:6" ht="15" customHeight="1" x14ac:dyDescent="0.35">
      <c r="C463" s="194"/>
      <c r="D463" s="137"/>
      <c r="E463" s="66"/>
      <c r="F463" s="55"/>
    </row>
    <row r="464" spans="3:6" ht="15" customHeight="1" x14ac:dyDescent="0.35">
      <c r="C464" s="194"/>
      <c r="D464" s="137"/>
      <c r="E464" s="66"/>
      <c r="F464" s="55"/>
    </row>
    <row r="465" spans="3:6" ht="15" customHeight="1" x14ac:dyDescent="0.35">
      <c r="C465" s="194"/>
      <c r="D465" s="137"/>
      <c r="E465" s="66"/>
      <c r="F465" s="55"/>
    </row>
    <row r="466" spans="3:6" ht="15" customHeight="1" x14ac:dyDescent="0.35">
      <c r="C466" s="194"/>
      <c r="D466" s="137"/>
      <c r="E466" s="66"/>
      <c r="F466" s="55"/>
    </row>
    <row r="467" spans="3:6" ht="15" customHeight="1" x14ac:dyDescent="0.35">
      <c r="C467" s="194"/>
      <c r="D467" s="137"/>
      <c r="E467" s="66"/>
      <c r="F467" s="55"/>
    </row>
    <row r="468" spans="3:6" ht="15" customHeight="1" x14ac:dyDescent="0.35">
      <c r="C468" s="194"/>
      <c r="D468" s="137"/>
      <c r="E468" s="66"/>
      <c r="F468" s="55"/>
    </row>
    <row r="469" spans="3:6" ht="15" customHeight="1" x14ac:dyDescent="0.35">
      <c r="C469" s="194"/>
      <c r="D469" s="137"/>
      <c r="E469" s="66"/>
      <c r="F469" s="55"/>
    </row>
    <row r="470" spans="3:6" ht="15" customHeight="1" x14ac:dyDescent="0.35">
      <c r="C470" s="194"/>
      <c r="D470" s="137"/>
      <c r="E470" s="66"/>
      <c r="F470" s="55"/>
    </row>
    <row r="471" spans="3:6" ht="15" customHeight="1" x14ac:dyDescent="0.35">
      <c r="C471" s="194"/>
      <c r="D471" s="137"/>
      <c r="E471" s="66"/>
      <c r="F471" s="55"/>
    </row>
    <row r="472" spans="3:6" ht="15" customHeight="1" x14ac:dyDescent="0.35">
      <c r="C472" s="194"/>
      <c r="D472" s="137"/>
      <c r="E472" s="66"/>
      <c r="F472" s="55"/>
    </row>
    <row r="473" spans="3:6" ht="15" customHeight="1" x14ac:dyDescent="0.35">
      <c r="C473" s="194"/>
      <c r="D473" s="137"/>
      <c r="E473" s="66"/>
      <c r="F473" s="55"/>
    </row>
    <row r="474" spans="3:6" ht="15" customHeight="1" x14ac:dyDescent="0.35">
      <c r="C474" s="194"/>
      <c r="D474" s="137"/>
      <c r="E474" s="66"/>
      <c r="F474" s="55"/>
    </row>
    <row r="475" spans="3:6" ht="15" customHeight="1" x14ac:dyDescent="0.35">
      <c r="C475" s="194"/>
      <c r="D475" s="137"/>
      <c r="E475" s="66"/>
      <c r="F475" s="55"/>
    </row>
    <row r="476" spans="3:6" ht="15" customHeight="1" x14ac:dyDescent="0.35">
      <c r="C476" s="194"/>
      <c r="D476" s="137"/>
      <c r="E476" s="66"/>
      <c r="F476" s="55"/>
    </row>
    <row r="477" spans="3:6" ht="15" customHeight="1" x14ac:dyDescent="0.35">
      <c r="C477" s="194"/>
      <c r="D477" s="137"/>
      <c r="E477" s="66"/>
      <c r="F477" s="55"/>
    </row>
    <row r="478" spans="3:6" ht="15" customHeight="1" x14ac:dyDescent="0.35">
      <c r="C478" s="194"/>
      <c r="D478" s="137"/>
      <c r="E478" s="66"/>
      <c r="F478" s="55"/>
    </row>
    <row r="479" spans="3:6" ht="15" customHeight="1" x14ac:dyDescent="0.35">
      <c r="C479" s="194"/>
      <c r="D479" s="137"/>
      <c r="E479" s="66"/>
      <c r="F479" s="55"/>
    </row>
    <row r="480" spans="3:6" ht="15" customHeight="1" x14ac:dyDescent="0.35">
      <c r="C480" s="194"/>
      <c r="D480" s="137"/>
      <c r="E480" s="66"/>
      <c r="F480" s="55"/>
    </row>
    <row r="481" spans="3:6" ht="15" customHeight="1" x14ac:dyDescent="0.35">
      <c r="C481" s="194"/>
      <c r="D481" s="137"/>
      <c r="E481" s="66"/>
      <c r="F481" s="55"/>
    </row>
    <row r="482" spans="3:6" ht="15" customHeight="1" x14ac:dyDescent="0.35">
      <c r="C482" s="194"/>
      <c r="D482" s="137"/>
      <c r="E482" s="66"/>
      <c r="F482" s="55"/>
    </row>
    <row r="483" spans="3:6" ht="15" customHeight="1" x14ac:dyDescent="0.35">
      <c r="C483" s="194"/>
      <c r="D483" s="137"/>
      <c r="E483" s="66"/>
      <c r="F483" s="55"/>
    </row>
    <row r="484" spans="3:6" ht="15" customHeight="1" x14ac:dyDescent="0.35">
      <c r="C484" s="194"/>
      <c r="D484" s="137"/>
      <c r="E484" s="66"/>
      <c r="F484" s="55"/>
    </row>
    <row r="485" spans="3:6" ht="15" customHeight="1" x14ac:dyDescent="0.35">
      <c r="C485" s="194"/>
      <c r="D485" s="137"/>
      <c r="E485" s="66"/>
      <c r="F485" s="55"/>
    </row>
    <row r="486" spans="3:6" ht="15" customHeight="1" x14ac:dyDescent="0.35">
      <c r="C486" s="194"/>
      <c r="D486" s="137"/>
      <c r="E486" s="66"/>
      <c r="F486" s="55"/>
    </row>
    <row r="487" spans="3:6" ht="15" customHeight="1" x14ac:dyDescent="0.35">
      <c r="C487" s="194"/>
      <c r="D487" s="137"/>
      <c r="E487" s="66"/>
      <c r="F487" s="55"/>
    </row>
    <row r="488" spans="3:6" ht="15" customHeight="1" x14ac:dyDescent="0.35">
      <c r="C488" s="194"/>
      <c r="D488" s="137"/>
      <c r="E488" s="66"/>
      <c r="F488" s="55"/>
    </row>
    <row r="489" spans="3:6" ht="15" customHeight="1" x14ac:dyDescent="0.35">
      <c r="C489" s="194"/>
      <c r="D489" s="137"/>
      <c r="E489" s="66"/>
      <c r="F489" s="55"/>
    </row>
    <row r="490" spans="3:6" ht="15" customHeight="1" x14ac:dyDescent="0.35">
      <c r="C490" s="194"/>
      <c r="D490" s="137"/>
      <c r="E490" s="66"/>
      <c r="F490" s="55"/>
    </row>
    <row r="491" spans="3:6" ht="15" customHeight="1" x14ac:dyDescent="0.35">
      <c r="C491" s="194"/>
      <c r="D491" s="137"/>
      <c r="E491" s="66"/>
      <c r="F491" s="55"/>
    </row>
    <row r="492" spans="3:6" ht="15" customHeight="1" x14ac:dyDescent="0.35">
      <c r="C492" s="194"/>
      <c r="D492" s="137"/>
      <c r="E492" s="66"/>
      <c r="F492" s="55"/>
    </row>
    <row r="493" spans="3:6" ht="15" customHeight="1" x14ac:dyDescent="0.35">
      <c r="C493" s="194"/>
      <c r="D493" s="137"/>
      <c r="E493" s="66"/>
      <c r="F493" s="55"/>
    </row>
    <row r="494" spans="3:6" ht="15" customHeight="1" x14ac:dyDescent="0.35">
      <c r="C494" s="194"/>
      <c r="D494" s="137"/>
      <c r="E494" s="66"/>
      <c r="F494" s="55"/>
    </row>
    <row r="495" spans="3:6" ht="15" customHeight="1" x14ac:dyDescent="0.35">
      <c r="C495" s="194"/>
      <c r="D495" s="137"/>
      <c r="E495" s="66"/>
      <c r="F495" s="55"/>
    </row>
    <row r="496" spans="3:6" ht="15" customHeight="1" x14ac:dyDescent="0.35">
      <c r="C496" s="194"/>
      <c r="D496" s="137"/>
      <c r="E496" s="66"/>
      <c r="F496" s="55"/>
    </row>
    <row r="497" spans="3:6" ht="15" customHeight="1" x14ac:dyDescent="0.35">
      <c r="C497" s="194"/>
      <c r="D497" s="137"/>
      <c r="E497" s="66"/>
      <c r="F497" s="55"/>
    </row>
    <row r="498" spans="3:6" ht="15" customHeight="1" x14ac:dyDescent="0.35">
      <c r="C498" s="194"/>
      <c r="D498" s="137"/>
      <c r="E498" s="66"/>
      <c r="F498" s="55"/>
    </row>
    <row r="499" spans="3:6" ht="15" customHeight="1" x14ac:dyDescent="0.35">
      <c r="C499" s="194"/>
      <c r="D499" s="137"/>
      <c r="E499" s="66"/>
      <c r="F499" s="55"/>
    </row>
    <row r="500" spans="3:6" ht="15" customHeight="1" x14ac:dyDescent="0.35">
      <c r="C500" s="194"/>
      <c r="D500" s="137"/>
      <c r="E500" s="66"/>
      <c r="F500" s="55"/>
    </row>
    <row r="501" spans="3:6" ht="15" customHeight="1" x14ac:dyDescent="0.35">
      <c r="C501" s="194"/>
      <c r="D501" s="137"/>
      <c r="E501" s="66"/>
      <c r="F501" s="55"/>
    </row>
    <row r="502" spans="3:6" ht="15" customHeight="1" x14ac:dyDescent="0.35">
      <c r="C502" s="194"/>
      <c r="D502" s="137"/>
      <c r="E502" s="66"/>
      <c r="F502" s="55"/>
    </row>
    <row r="503" spans="3:6" ht="15" customHeight="1" x14ac:dyDescent="0.35">
      <c r="C503" s="194"/>
      <c r="D503" s="137"/>
      <c r="E503" s="66"/>
      <c r="F503" s="55"/>
    </row>
    <row r="504" spans="3:6" ht="15" customHeight="1" x14ac:dyDescent="0.35">
      <c r="C504" s="194"/>
      <c r="D504" s="137"/>
      <c r="E504" s="66"/>
      <c r="F504" s="55"/>
    </row>
    <row r="505" spans="3:6" ht="15" customHeight="1" x14ac:dyDescent="0.35">
      <c r="C505" s="194"/>
      <c r="D505" s="137"/>
      <c r="E505" s="66"/>
      <c r="F505" s="55"/>
    </row>
    <row r="506" spans="3:6" ht="15" customHeight="1" x14ac:dyDescent="0.35">
      <c r="C506" s="194"/>
      <c r="D506" s="137"/>
      <c r="E506" s="66"/>
      <c r="F506" s="55"/>
    </row>
    <row r="507" spans="3:6" ht="15" customHeight="1" x14ac:dyDescent="0.35">
      <c r="C507" s="194"/>
      <c r="D507" s="137"/>
      <c r="E507" s="66"/>
      <c r="F507" s="55"/>
    </row>
    <row r="508" spans="3:6" ht="15" customHeight="1" x14ac:dyDescent="0.35">
      <c r="C508" s="194"/>
      <c r="D508" s="137"/>
      <c r="E508" s="66"/>
      <c r="F508" s="55"/>
    </row>
    <row r="509" spans="3:6" ht="15" customHeight="1" x14ac:dyDescent="0.35">
      <c r="C509" s="194"/>
      <c r="D509" s="137"/>
      <c r="E509" s="66"/>
      <c r="F509" s="55"/>
    </row>
    <row r="510" spans="3:6" ht="15" customHeight="1" x14ac:dyDescent="0.35">
      <c r="C510" s="194"/>
      <c r="D510" s="137"/>
      <c r="E510" s="66"/>
      <c r="F510" s="55"/>
    </row>
    <row r="511" spans="3:6" ht="15" customHeight="1" x14ac:dyDescent="0.35">
      <c r="C511" s="194"/>
      <c r="D511" s="137"/>
      <c r="E511" s="66"/>
      <c r="F511" s="55"/>
    </row>
    <row r="512" spans="3:6" ht="15" customHeight="1" x14ac:dyDescent="0.35">
      <c r="C512" s="194"/>
      <c r="D512" s="137"/>
      <c r="E512" s="66"/>
      <c r="F512" s="55"/>
    </row>
    <row r="513" spans="3:6" ht="15" customHeight="1" x14ac:dyDescent="0.35">
      <c r="C513" s="194"/>
      <c r="D513" s="137"/>
      <c r="E513" s="66"/>
      <c r="F513" s="55"/>
    </row>
    <row r="514" spans="3:6" ht="15" customHeight="1" x14ac:dyDescent="0.35">
      <c r="C514" s="194"/>
      <c r="D514" s="137"/>
      <c r="E514" s="66"/>
      <c r="F514" s="55"/>
    </row>
    <row r="515" spans="3:6" ht="15" customHeight="1" x14ac:dyDescent="0.35">
      <c r="C515" s="194"/>
      <c r="D515" s="137"/>
      <c r="E515" s="66"/>
      <c r="F515" s="55"/>
    </row>
    <row r="516" spans="3:6" ht="15" customHeight="1" x14ac:dyDescent="0.35">
      <c r="C516" s="194"/>
      <c r="D516" s="137"/>
      <c r="E516" s="66"/>
      <c r="F516" s="55"/>
    </row>
    <row r="517" spans="3:6" ht="15" customHeight="1" x14ac:dyDescent="0.35">
      <c r="C517" s="194"/>
      <c r="D517" s="137"/>
      <c r="E517" s="66"/>
      <c r="F517" s="55"/>
    </row>
    <row r="518" spans="3:6" ht="15" customHeight="1" x14ac:dyDescent="0.35">
      <c r="C518" s="194"/>
      <c r="D518" s="137"/>
      <c r="E518" s="66"/>
      <c r="F518" s="55"/>
    </row>
    <row r="519" spans="3:6" ht="15" customHeight="1" x14ac:dyDescent="0.35">
      <c r="C519" s="194"/>
      <c r="D519" s="137"/>
      <c r="E519" s="66"/>
      <c r="F519" s="55"/>
    </row>
    <row r="520" spans="3:6" ht="15" customHeight="1" x14ac:dyDescent="0.35">
      <c r="C520" s="194"/>
      <c r="D520" s="137"/>
      <c r="E520" s="66"/>
      <c r="F520" s="55"/>
    </row>
    <row r="521" spans="3:6" ht="15" customHeight="1" x14ac:dyDescent="0.35">
      <c r="C521" s="194"/>
      <c r="D521" s="137"/>
      <c r="E521" s="66"/>
      <c r="F521" s="55"/>
    </row>
    <row r="522" spans="3:6" ht="15" customHeight="1" x14ac:dyDescent="0.35">
      <c r="C522" s="194"/>
      <c r="D522" s="137"/>
      <c r="E522" s="66"/>
      <c r="F522" s="55"/>
    </row>
    <row r="523" spans="3:6" ht="15" customHeight="1" x14ac:dyDescent="0.35">
      <c r="C523" s="194"/>
      <c r="D523" s="137"/>
      <c r="E523" s="66"/>
      <c r="F523" s="55"/>
    </row>
    <row r="524" spans="3:6" ht="15" customHeight="1" x14ac:dyDescent="0.35">
      <c r="C524" s="194"/>
      <c r="D524" s="137"/>
      <c r="E524" s="66"/>
      <c r="F524" s="55"/>
    </row>
    <row r="525" spans="3:6" ht="15" customHeight="1" x14ac:dyDescent="0.35">
      <c r="C525" s="194"/>
      <c r="D525" s="137"/>
      <c r="E525" s="66"/>
      <c r="F525" s="55"/>
    </row>
    <row r="526" spans="3:6" ht="15" customHeight="1" x14ac:dyDescent="0.35">
      <c r="C526" s="194"/>
      <c r="D526" s="137"/>
      <c r="E526" s="66"/>
      <c r="F526" s="55"/>
    </row>
    <row r="527" spans="3:6" ht="15" customHeight="1" x14ac:dyDescent="0.35">
      <c r="C527" s="194"/>
      <c r="D527" s="137"/>
      <c r="E527" s="66"/>
      <c r="F527" s="55"/>
    </row>
    <row r="528" spans="3:6" ht="15" customHeight="1" x14ac:dyDescent="0.35">
      <c r="C528" s="194"/>
      <c r="D528" s="137"/>
      <c r="E528" s="66"/>
      <c r="F528" s="55"/>
    </row>
    <row r="529" spans="3:6" ht="15" customHeight="1" x14ac:dyDescent="0.35">
      <c r="C529" s="194"/>
      <c r="D529" s="137"/>
      <c r="E529" s="66"/>
      <c r="F529" s="55"/>
    </row>
    <row r="530" spans="3:6" ht="15" customHeight="1" x14ac:dyDescent="0.35">
      <c r="C530" s="194"/>
      <c r="D530" s="137"/>
      <c r="E530" s="66"/>
      <c r="F530" s="55"/>
    </row>
    <row r="531" spans="3:6" ht="15" customHeight="1" x14ac:dyDescent="0.35">
      <c r="C531" s="194"/>
      <c r="D531" s="137"/>
      <c r="E531" s="66"/>
      <c r="F531" s="55"/>
    </row>
    <row r="532" spans="3:6" ht="15" customHeight="1" x14ac:dyDescent="0.35">
      <c r="C532" s="194"/>
      <c r="D532" s="137"/>
      <c r="E532" s="66"/>
      <c r="F532" s="55"/>
    </row>
    <row r="533" spans="3:6" ht="15" customHeight="1" x14ac:dyDescent="0.35">
      <c r="C533" s="194"/>
      <c r="D533" s="137"/>
      <c r="E533" s="66"/>
      <c r="F533" s="55"/>
    </row>
    <row r="534" spans="3:6" ht="15" customHeight="1" x14ac:dyDescent="0.35">
      <c r="C534" s="194"/>
      <c r="D534" s="137"/>
      <c r="E534" s="66"/>
      <c r="F534" s="55"/>
    </row>
    <row r="535" spans="3:6" ht="15" customHeight="1" x14ac:dyDescent="0.35">
      <c r="C535" s="194"/>
      <c r="D535" s="137"/>
      <c r="E535" s="66"/>
      <c r="F535" s="55"/>
    </row>
    <row r="536" spans="3:6" ht="15" customHeight="1" x14ac:dyDescent="0.35">
      <c r="C536" s="194"/>
      <c r="D536" s="137"/>
      <c r="E536" s="66"/>
      <c r="F536" s="55"/>
    </row>
    <row r="537" spans="3:6" ht="15" customHeight="1" x14ac:dyDescent="0.35">
      <c r="C537" s="194"/>
      <c r="D537" s="137"/>
      <c r="E537" s="66"/>
      <c r="F537" s="55"/>
    </row>
    <row r="538" spans="3:6" ht="15" customHeight="1" x14ac:dyDescent="0.35">
      <c r="C538" s="194"/>
      <c r="D538" s="137"/>
      <c r="E538" s="66"/>
      <c r="F538" s="55"/>
    </row>
    <row r="539" spans="3:6" ht="15" customHeight="1" x14ac:dyDescent="0.35">
      <c r="C539" s="194"/>
      <c r="D539" s="137"/>
      <c r="E539" s="66"/>
      <c r="F539" s="55"/>
    </row>
    <row r="540" spans="3:6" ht="15" customHeight="1" x14ac:dyDescent="0.35">
      <c r="C540" s="194"/>
      <c r="D540" s="137"/>
      <c r="E540" s="66"/>
      <c r="F540" s="55"/>
    </row>
    <row r="541" spans="3:6" ht="15" customHeight="1" x14ac:dyDescent="0.35">
      <c r="C541" s="194"/>
      <c r="D541" s="137"/>
      <c r="E541" s="66"/>
      <c r="F541" s="55"/>
    </row>
    <row r="542" spans="3:6" ht="15" customHeight="1" x14ac:dyDescent="0.35">
      <c r="C542" s="194"/>
      <c r="D542" s="137"/>
      <c r="E542" s="66"/>
      <c r="F542" s="55"/>
    </row>
    <row r="543" spans="3:6" ht="15" customHeight="1" x14ac:dyDescent="0.35">
      <c r="C543" s="194"/>
      <c r="D543" s="137"/>
      <c r="E543" s="66"/>
      <c r="F543" s="55"/>
    </row>
    <row r="544" spans="3:6" ht="15" customHeight="1" x14ac:dyDescent="0.35">
      <c r="C544" s="194"/>
      <c r="D544" s="137"/>
      <c r="E544" s="66"/>
      <c r="F544" s="55"/>
    </row>
    <row r="545" spans="3:6" ht="15" customHeight="1" x14ac:dyDescent="0.35">
      <c r="C545" s="194"/>
      <c r="D545" s="137"/>
      <c r="E545" s="66"/>
      <c r="F545" s="55"/>
    </row>
    <row r="546" spans="3:6" ht="15" customHeight="1" x14ac:dyDescent="0.35">
      <c r="C546" s="194"/>
      <c r="D546" s="137"/>
      <c r="E546" s="66"/>
      <c r="F546" s="55"/>
    </row>
    <row r="547" spans="3:6" ht="15" customHeight="1" x14ac:dyDescent="0.35">
      <c r="C547" s="194"/>
      <c r="D547" s="137"/>
      <c r="E547" s="66"/>
      <c r="F547" s="55"/>
    </row>
    <row r="548" spans="3:6" ht="15" customHeight="1" x14ac:dyDescent="0.35">
      <c r="C548" s="194"/>
      <c r="D548" s="137"/>
      <c r="E548" s="66"/>
      <c r="F548" s="55"/>
    </row>
    <row r="549" spans="3:6" ht="15" customHeight="1" x14ac:dyDescent="0.35">
      <c r="C549" s="194"/>
      <c r="D549" s="137"/>
      <c r="E549" s="66"/>
      <c r="F549" s="55"/>
    </row>
    <row r="550" spans="3:6" ht="15" customHeight="1" x14ac:dyDescent="0.35">
      <c r="C550" s="194"/>
      <c r="D550" s="137"/>
      <c r="E550" s="66"/>
      <c r="F550" s="55"/>
    </row>
    <row r="551" spans="3:6" ht="15" customHeight="1" x14ac:dyDescent="0.35">
      <c r="C551" s="194"/>
      <c r="D551" s="137"/>
      <c r="E551" s="66"/>
      <c r="F551" s="55"/>
    </row>
    <row r="552" spans="3:6" ht="15" customHeight="1" x14ac:dyDescent="0.35">
      <c r="C552" s="194"/>
      <c r="D552" s="137"/>
      <c r="E552" s="66"/>
      <c r="F552" s="55"/>
    </row>
    <row r="553" spans="3:6" ht="15" customHeight="1" x14ac:dyDescent="0.35">
      <c r="C553" s="194"/>
      <c r="D553" s="137"/>
      <c r="E553" s="66"/>
      <c r="F553" s="55"/>
    </row>
    <row r="554" spans="3:6" ht="15" customHeight="1" x14ac:dyDescent="0.35">
      <c r="C554" s="194"/>
      <c r="D554" s="137"/>
      <c r="E554" s="66"/>
      <c r="F554" s="55"/>
    </row>
    <row r="555" spans="3:6" ht="15" customHeight="1" x14ac:dyDescent="0.35">
      <c r="C555" s="194"/>
      <c r="D555" s="137"/>
      <c r="E555" s="66"/>
      <c r="F555" s="55"/>
    </row>
    <row r="556" spans="3:6" ht="15" customHeight="1" x14ac:dyDescent="0.35">
      <c r="C556" s="194"/>
      <c r="D556" s="137"/>
      <c r="E556" s="66"/>
      <c r="F556" s="55"/>
    </row>
    <row r="557" spans="3:6" ht="15" customHeight="1" x14ac:dyDescent="0.35">
      <c r="C557" s="194"/>
      <c r="D557" s="137"/>
      <c r="E557" s="66"/>
      <c r="F557" s="55"/>
    </row>
    <row r="558" spans="3:6" ht="15" customHeight="1" x14ac:dyDescent="0.35">
      <c r="C558" s="194"/>
      <c r="D558" s="137"/>
      <c r="E558" s="66"/>
      <c r="F558" s="55"/>
    </row>
    <row r="559" spans="3:6" ht="15" customHeight="1" x14ac:dyDescent="0.35">
      <c r="C559" s="194"/>
      <c r="D559" s="137"/>
      <c r="E559" s="66"/>
      <c r="F559" s="55"/>
    </row>
    <row r="560" spans="3:6" ht="15" customHeight="1" x14ac:dyDescent="0.35">
      <c r="C560" s="194"/>
      <c r="D560" s="137"/>
      <c r="E560" s="66"/>
      <c r="F560" s="55"/>
    </row>
    <row r="561" spans="3:6" ht="15" customHeight="1" x14ac:dyDescent="0.35">
      <c r="C561" s="194"/>
      <c r="D561" s="137"/>
      <c r="E561" s="66"/>
      <c r="F561" s="55"/>
    </row>
    <row r="562" spans="3:6" ht="15" customHeight="1" x14ac:dyDescent="0.35">
      <c r="C562" s="194"/>
      <c r="D562" s="137"/>
      <c r="E562" s="66"/>
      <c r="F562" s="55"/>
    </row>
    <row r="563" spans="3:6" ht="15" customHeight="1" x14ac:dyDescent="0.35">
      <c r="C563" s="194"/>
      <c r="D563" s="137"/>
      <c r="E563" s="66"/>
      <c r="F563" s="55"/>
    </row>
    <row r="564" spans="3:6" ht="15" customHeight="1" x14ac:dyDescent="0.35">
      <c r="C564" s="194"/>
      <c r="D564" s="137"/>
      <c r="E564" s="66"/>
      <c r="F564" s="55"/>
    </row>
    <row r="565" spans="3:6" ht="15" customHeight="1" x14ac:dyDescent="0.35">
      <c r="C565" s="194"/>
      <c r="D565" s="137"/>
      <c r="E565" s="66"/>
      <c r="F565" s="55"/>
    </row>
    <row r="566" spans="3:6" ht="15" customHeight="1" x14ac:dyDescent="0.35">
      <c r="C566" s="194"/>
      <c r="D566" s="137"/>
      <c r="E566" s="66"/>
      <c r="F566" s="55"/>
    </row>
    <row r="567" spans="3:6" ht="15" customHeight="1" x14ac:dyDescent="0.35">
      <c r="C567" s="194"/>
      <c r="D567" s="137"/>
      <c r="E567" s="66"/>
      <c r="F567" s="55"/>
    </row>
    <row r="568" spans="3:6" ht="15" customHeight="1" x14ac:dyDescent="0.35">
      <c r="C568" s="194"/>
      <c r="D568" s="137"/>
      <c r="E568" s="66"/>
      <c r="F568" s="55"/>
    </row>
    <row r="569" spans="3:6" ht="15" customHeight="1" x14ac:dyDescent="0.35">
      <c r="C569" s="194"/>
      <c r="D569" s="137"/>
      <c r="E569" s="66"/>
      <c r="F569" s="55"/>
    </row>
    <row r="570" spans="3:6" ht="15" customHeight="1" x14ac:dyDescent="0.35">
      <c r="C570" s="194"/>
      <c r="D570" s="137"/>
      <c r="E570" s="66"/>
      <c r="F570" s="55"/>
    </row>
    <row r="571" spans="3:6" ht="15" customHeight="1" x14ac:dyDescent="0.35">
      <c r="C571" s="194"/>
      <c r="D571" s="137"/>
      <c r="E571" s="66"/>
      <c r="F571" s="55"/>
    </row>
    <row r="572" spans="3:6" ht="15" customHeight="1" x14ac:dyDescent="0.35">
      <c r="C572" s="194"/>
      <c r="D572" s="137"/>
      <c r="E572" s="66"/>
      <c r="F572" s="55"/>
    </row>
    <row r="573" spans="3:6" ht="15" customHeight="1" x14ac:dyDescent="0.35">
      <c r="C573" s="194"/>
      <c r="D573" s="137"/>
      <c r="E573" s="66"/>
      <c r="F573" s="55"/>
    </row>
    <row r="574" spans="3:6" ht="15" customHeight="1" x14ac:dyDescent="0.35">
      <c r="C574" s="194"/>
      <c r="D574" s="137"/>
      <c r="E574" s="66"/>
      <c r="F574" s="55"/>
    </row>
    <row r="575" spans="3:6" ht="15" customHeight="1" x14ac:dyDescent="0.35">
      <c r="C575" s="194"/>
      <c r="D575" s="137"/>
      <c r="E575" s="66"/>
      <c r="F575" s="55"/>
    </row>
    <row r="576" spans="3:6" ht="15" customHeight="1" x14ac:dyDescent="0.35">
      <c r="C576" s="194"/>
      <c r="D576" s="137"/>
      <c r="E576" s="66"/>
      <c r="F576" s="55"/>
    </row>
    <row r="577" spans="3:6" ht="15" customHeight="1" x14ac:dyDescent="0.35">
      <c r="C577" s="194"/>
      <c r="D577" s="137"/>
      <c r="E577" s="66"/>
      <c r="F577" s="55"/>
    </row>
    <row r="578" spans="3:6" ht="15" customHeight="1" x14ac:dyDescent="0.35">
      <c r="C578" s="194"/>
      <c r="D578" s="137"/>
      <c r="E578" s="66"/>
      <c r="F578" s="55"/>
    </row>
    <row r="579" spans="3:6" ht="15" customHeight="1" x14ac:dyDescent="0.35">
      <c r="C579" s="194"/>
      <c r="D579" s="137"/>
      <c r="E579" s="66"/>
      <c r="F579" s="55"/>
    </row>
    <row r="580" spans="3:6" ht="15" customHeight="1" x14ac:dyDescent="0.35">
      <c r="C580" s="194"/>
      <c r="D580" s="137"/>
      <c r="E580" s="66"/>
      <c r="F580" s="55"/>
    </row>
    <row r="581" spans="3:6" ht="15" customHeight="1" x14ac:dyDescent="0.35">
      <c r="C581" s="194"/>
      <c r="D581" s="137"/>
      <c r="E581" s="66"/>
      <c r="F581" s="55"/>
    </row>
    <row r="582" spans="3:6" ht="15" customHeight="1" x14ac:dyDescent="0.35">
      <c r="C582" s="194"/>
      <c r="D582" s="137"/>
      <c r="E582" s="66"/>
      <c r="F582" s="55"/>
    </row>
    <row r="583" spans="3:6" ht="15" customHeight="1" x14ac:dyDescent="0.35">
      <c r="C583" s="194"/>
      <c r="D583" s="137"/>
      <c r="E583" s="66"/>
      <c r="F583" s="55"/>
    </row>
    <row r="584" spans="3:6" ht="15" customHeight="1" x14ac:dyDescent="0.35">
      <c r="C584" s="194"/>
      <c r="D584" s="137"/>
      <c r="E584" s="66"/>
      <c r="F584" s="55"/>
    </row>
    <row r="585" spans="3:6" ht="15" customHeight="1" x14ac:dyDescent="0.35">
      <c r="C585" s="194"/>
      <c r="D585" s="137"/>
      <c r="E585" s="66"/>
      <c r="F585" s="55"/>
    </row>
    <row r="586" spans="3:6" ht="15" customHeight="1" x14ac:dyDescent="0.35">
      <c r="C586" s="194"/>
      <c r="D586" s="137"/>
      <c r="E586" s="66"/>
      <c r="F586" s="55"/>
    </row>
    <row r="587" spans="3:6" ht="15" customHeight="1" x14ac:dyDescent="0.35">
      <c r="C587" s="194"/>
      <c r="D587" s="137"/>
      <c r="E587" s="66"/>
      <c r="F587" s="55"/>
    </row>
    <row r="588" spans="3:6" ht="15" customHeight="1" x14ac:dyDescent="0.35">
      <c r="C588" s="194"/>
      <c r="D588" s="137"/>
      <c r="E588" s="66"/>
      <c r="F588" s="55"/>
    </row>
    <row r="589" spans="3:6" ht="15" customHeight="1" x14ac:dyDescent="0.35">
      <c r="C589" s="194"/>
      <c r="D589" s="137"/>
      <c r="E589" s="66"/>
      <c r="F589" s="55"/>
    </row>
    <row r="590" spans="3:6" ht="15" customHeight="1" x14ac:dyDescent="0.35">
      <c r="C590" s="194"/>
      <c r="D590" s="137"/>
      <c r="E590" s="66"/>
      <c r="F590" s="55"/>
    </row>
    <row r="591" spans="3:6" ht="15" customHeight="1" x14ac:dyDescent="0.35">
      <c r="C591" s="194"/>
      <c r="D591" s="137"/>
      <c r="E591" s="66"/>
      <c r="F591" s="55"/>
    </row>
    <row r="592" spans="3:6" ht="15" customHeight="1" x14ac:dyDescent="0.35">
      <c r="C592" s="194"/>
      <c r="D592" s="137"/>
      <c r="E592" s="66"/>
      <c r="F592" s="55"/>
    </row>
    <row r="593" spans="3:6" ht="15" customHeight="1" x14ac:dyDescent="0.35">
      <c r="C593" s="194"/>
      <c r="D593" s="137"/>
      <c r="E593" s="66"/>
      <c r="F593" s="55"/>
    </row>
    <row r="594" spans="3:6" ht="15" customHeight="1" x14ac:dyDescent="0.35">
      <c r="C594" s="194"/>
      <c r="D594" s="137"/>
      <c r="E594" s="66"/>
      <c r="F594" s="55"/>
    </row>
    <row r="595" spans="3:6" ht="15" customHeight="1" x14ac:dyDescent="0.35">
      <c r="C595" s="194"/>
      <c r="D595" s="137"/>
      <c r="E595" s="66"/>
      <c r="F595" s="55"/>
    </row>
    <row r="596" spans="3:6" ht="15" customHeight="1" x14ac:dyDescent="0.35">
      <c r="C596" s="194"/>
      <c r="D596" s="137"/>
      <c r="E596" s="66"/>
      <c r="F596" s="55"/>
    </row>
    <row r="597" spans="3:6" ht="15" customHeight="1" x14ac:dyDescent="0.35">
      <c r="C597" s="194"/>
      <c r="D597" s="137"/>
      <c r="E597" s="66"/>
      <c r="F597" s="55"/>
    </row>
    <row r="598" spans="3:6" ht="15" customHeight="1" x14ac:dyDescent="0.35">
      <c r="C598" s="194"/>
      <c r="D598" s="137"/>
      <c r="E598" s="66"/>
      <c r="F598" s="55"/>
    </row>
    <row r="599" spans="3:6" ht="15" customHeight="1" x14ac:dyDescent="0.35">
      <c r="C599" s="194"/>
      <c r="D599" s="137"/>
      <c r="E599" s="66"/>
      <c r="F599" s="55"/>
    </row>
    <row r="600" spans="3:6" ht="15" customHeight="1" x14ac:dyDescent="0.35">
      <c r="C600" s="194"/>
      <c r="D600" s="137"/>
      <c r="E600" s="66"/>
      <c r="F600" s="55"/>
    </row>
    <row r="601" spans="3:6" ht="15" customHeight="1" x14ac:dyDescent="0.35">
      <c r="C601" s="194"/>
      <c r="D601" s="137"/>
      <c r="E601" s="66"/>
      <c r="F601" s="55"/>
    </row>
    <row r="602" spans="3:6" ht="15" customHeight="1" x14ac:dyDescent="0.35">
      <c r="C602" s="194"/>
      <c r="D602" s="137"/>
      <c r="E602" s="66"/>
      <c r="F602" s="55"/>
    </row>
    <row r="603" spans="3:6" ht="15" customHeight="1" x14ac:dyDescent="0.35">
      <c r="C603" s="194"/>
      <c r="D603" s="137"/>
      <c r="E603" s="66"/>
      <c r="F603" s="55"/>
    </row>
    <row r="604" spans="3:6" ht="15" customHeight="1" x14ac:dyDescent="0.35">
      <c r="C604" s="194"/>
      <c r="D604" s="137"/>
      <c r="E604" s="66"/>
      <c r="F604" s="55"/>
    </row>
    <row r="605" spans="3:6" ht="15" customHeight="1" x14ac:dyDescent="0.35">
      <c r="C605" s="194"/>
      <c r="D605" s="137"/>
      <c r="E605" s="66"/>
      <c r="F605" s="55"/>
    </row>
    <row r="606" spans="3:6" ht="15" customHeight="1" x14ac:dyDescent="0.35">
      <c r="C606" s="194"/>
      <c r="D606" s="137"/>
      <c r="E606" s="66"/>
      <c r="F606" s="55"/>
    </row>
    <row r="607" spans="3:6" ht="15" customHeight="1" x14ac:dyDescent="0.35">
      <c r="C607" s="194"/>
      <c r="D607" s="137"/>
      <c r="E607" s="66"/>
      <c r="F607" s="55"/>
    </row>
    <row r="608" spans="3:6" ht="15" customHeight="1" x14ac:dyDescent="0.35">
      <c r="C608" s="194"/>
      <c r="D608" s="137"/>
      <c r="E608" s="66"/>
      <c r="F608" s="55"/>
    </row>
    <row r="609" spans="3:6" ht="15" customHeight="1" x14ac:dyDescent="0.35">
      <c r="C609" s="194"/>
      <c r="D609" s="137"/>
      <c r="E609" s="66"/>
      <c r="F609" s="55"/>
    </row>
    <row r="610" spans="3:6" ht="15" customHeight="1" x14ac:dyDescent="0.35">
      <c r="C610" s="194"/>
      <c r="D610" s="137"/>
      <c r="E610" s="66"/>
      <c r="F610" s="55"/>
    </row>
    <row r="611" spans="3:6" ht="15" customHeight="1" x14ac:dyDescent="0.35">
      <c r="C611" s="194"/>
      <c r="D611" s="137"/>
      <c r="E611" s="66"/>
      <c r="F611" s="55"/>
    </row>
    <row r="612" spans="3:6" ht="15" customHeight="1" x14ac:dyDescent="0.35">
      <c r="C612" s="194"/>
      <c r="D612" s="137"/>
      <c r="E612" s="66"/>
      <c r="F612" s="55"/>
    </row>
    <row r="613" spans="3:6" ht="15" customHeight="1" x14ac:dyDescent="0.35">
      <c r="C613" s="194"/>
      <c r="D613" s="137"/>
      <c r="E613" s="66"/>
      <c r="F613" s="55"/>
    </row>
    <row r="614" spans="3:6" ht="15" customHeight="1" x14ac:dyDescent="0.35">
      <c r="C614" s="194"/>
      <c r="D614" s="137"/>
      <c r="E614" s="66"/>
      <c r="F614" s="55"/>
    </row>
    <row r="615" spans="3:6" ht="15" customHeight="1" x14ac:dyDescent="0.35">
      <c r="C615" s="194"/>
      <c r="D615" s="137"/>
      <c r="E615" s="66"/>
      <c r="F615" s="55"/>
    </row>
    <row r="616" spans="3:6" ht="15" customHeight="1" x14ac:dyDescent="0.35">
      <c r="C616" s="194"/>
      <c r="D616" s="137"/>
      <c r="E616" s="66"/>
      <c r="F616" s="55"/>
    </row>
    <row r="617" spans="3:6" ht="15" customHeight="1" x14ac:dyDescent="0.35">
      <c r="C617" s="194"/>
      <c r="D617" s="137"/>
      <c r="E617" s="66"/>
      <c r="F617" s="55"/>
    </row>
    <row r="618" spans="3:6" ht="15" customHeight="1" x14ac:dyDescent="0.35">
      <c r="C618" s="194"/>
      <c r="D618" s="137"/>
      <c r="E618" s="66"/>
      <c r="F618" s="55"/>
    </row>
    <row r="619" spans="3:6" ht="15" customHeight="1" x14ac:dyDescent="0.35">
      <c r="C619" s="194"/>
      <c r="D619" s="137"/>
      <c r="E619" s="66"/>
      <c r="F619" s="55"/>
    </row>
    <row r="620" spans="3:6" ht="15" customHeight="1" x14ac:dyDescent="0.35">
      <c r="C620" s="194"/>
      <c r="D620" s="137"/>
      <c r="E620" s="66"/>
      <c r="F620" s="55"/>
    </row>
    <row r="621" spans="3:6" ht="15" customHeight="1" x14ac:dyDescent="0.35">
      <c r="C621" s="194"/>
      <c r="D621" s="137"/>
      <c r="E621" s="66"/>
      <c r="F621" s="55"/>
    </row>
    <row r="622" spans="3:6" ht="15" customHeight="1" x14ac:dyDescent="0.35">
      <c r="C622" s="194"/>
      <c r="D622" s="137"/>
      <c r="E622" s="66"/>
      <c r="F622" s="55"/>
    </row>
    <row r="623" spans="3:6" ht="15" customHeight="1" x14ac:dyDescent="0.35">
      <c r="C623" s="194"/>
      <c r="D623" s="137"/>
      <c r="E623" s="66"/>
      <c r="F623" s="55"/>
    </row>
    <row r="624" spans="3:6" ht="15" customHeight="1" x14ac:dyDescent="0.35">
      <c r="C624" s="194"/>
      <c r="D624" s="137"/>
      <c r="E624" s="66"/>
      <c r="F624" s="55"/>
    </row>
    <row r="625" spans="3:6" ht="15" customHeight="1" x14ac:dyDescent="0.35">
      <c r="C625" s="194"/>
      <c r="D625" s="137"/>
      <c r="E625" s="66"/>
      <c r="F625" s="55"/>
    </row>
    <row r="626" spans="3:6" ht="15" customHeight="1" x14ac:dyDescent="0.35">
      <c r="C626" s="194"/>
      <c r="D626" s="137"/>
      <c r="E626" s="66"/>
      <c r="F626" s="55"/>
    </row>
    <row r="627" spans="3:6" ht="15" customHeight="1" x14ac:dyDescent="0.35">
      <c r="C627" s="194"/>
      <c r="D627" s="137"/>
      <c r="E627" s="66"/>
      <c r="F627" s="55"/>
    </row>
    <row r="628" spans="3:6" ht="15" customHeight="1" x14ac:dyDescent="0.35">
      <c r="C628" s="194"/>
      <c r="D628" s="137"/>
      <c r="E628" s="66"/>
      <c r="F628" s="55"/>
    </row>
    <row r="629" spans="3:6" ht="15" customHeight="1" x14ac:dyDescent="0.35">
      <c r="C629" s="194"/>
      <c r="D629" s="137"/>
      <c r="E629" s="66"/>
      <c r="F629" s="55"/>
    </row>
    <row r="630" spans="3:6" ht="15" customHeight="1" x14ac:dyDescent="0.35">
      <c r="C630" s="194"/>
      <c r="D630" s="137"/>
      <c r="E630" s="66"/>
      <c r="F630" s="55"/>
    </row>
    <row r="631" spans="3:6" ht="15" customHeight="1" x14ac:dyDescent="0.35">
      <c r="C631" s="194"/>
      <c r="D631" s="137"/>
      <c r="E631" s="66"/>
      <c r="F631" s="55"/>
    </row>
    <row r="632" spans="3:6" ht="15" customHeight="1" x14ac:dyDescent="0.35">
      <c r="C632" s="194"/>
      <c r="D632" s="137"/>
      <c r="E632" s="66"/>
      <c r="F632" s="55"/>
    </row>
    <row r="633" spans="3:6" ht="15" customHeight="1" x14ac:dyDescent="0.35">
      <c r="C633" s="194"/>
      <c r="D633" s="137"/>
      <c r="E633" s="66"/>
      <c r="F633" s="55"/>
    </row>
    <row r="634" spans="3:6" ht="15" customHeight="1" x14ac:dyDescent="0.35">
      <c r="C634" s="194"/>
      <c r="D634" s="137"/>
      <c r="E634" s="66"/>
      <c r="F634" s="55"/>
    </row>
    <row r="635" spans="3:6" ht="15" customHeight="1" x14ac:dyDescent="0.35">
      <c r="C635" s="194"/>
      <c r="D635" s="137"/>
      <c r="E635" s="66"/>
      <c r="F635" s="55"/>
    </row>
    <row r="636" spans="3:6" ht="15" customHeight="1" x14ac:dyDescent="0.35">
      <c r="C636" s="194"/>
      <c r="D636" s="137"/>
      <c r="E636" s="66"/>
      <c r="F636" s="55"/>
    </row>
    <row r="637" spans="3:6" ht="15" customHeight="1" x14ac:dyDescent="0.35">
      <c r="C637" s="194"/>
      <c r="D637" s="137"/>
      <c r="E637" s="66"/>
      <c r="F637" s="55"/>
    </row>
    <row r="638" spans="3:6" ht="15" customHeight="1" x14ac:dyDescent="0.35">
      <c r="C638" s="194"/>
      <c r="D638" s="137"/>
      <c r="E638" s="66"/>
      <c r="F638" s="55"/>
    </row>
    <row r="639" spans="3:6" ht="15" customHeight="1" x14ac:dyDescent="0.35">
      <c r="C639" s="194"/>
      <c r="D639" s="137"/>
      <c r="E639" s="66"/>
      <c r="F639" s="55"/>
    </row>
    <row r="640" spans="3:6" ht="15" customHeight="1" x14ac:dyDescent="0.35">
      <c r="C640" s="194"/>
      <c r="D640" s="137"/>
      <c r="E640" s="66"/>
      <c r="F640" s="55"/>
    </row>
    <row r="641" spans="3:6" ht="15" customHeight="1" x14ac:dyDescent="0.35">
      <c r="C641" s="194"/>
      <c r="D641" s="137"/>
      <c r="E641" s="66"/>
      <c r="F641" s="55"/>
    </row>
    <row r="642" spans="3:6" ht="15" customHeight="1" x14ac:dyDescent="0.35">
      <c r="C642" s="194"/>
      <c r="D642" s="137"/>
      <c r="E642" s="66"/>
      <c r="F642" s="55"/>
    </row>
    <row r="643" spans="3:6" ht="15" customHeight="1" x14ac:dyDescent="0.35">
      <c r="C643" s="194"/>
      <c r="D643" s="137"/>
      <c r="E643" s="66"/>
      <c r="F643" s="55"/>
    </row>
    <row r="644" spans="3:6" ht="15" customHeight="1" x14ac:dyDescent="0.35">
      <c r="C644" s="194"/>
      <c r="D644" s="137"/>
      <c r="E644" s="66"/>
      <c r="F644" s="55"/>
    </row>
    <row r="645" spans="3:6" ht="15" customHeight="1" x14ac:dyDescent="0.35">
      <c r="C645" s="194"/>
      <c r="D645" s="137"/>
      <c r="E645" s="66"/>
      <c r="F645" s="55"/>
    </row>
    <row r="646" spans="3:6" ht="15" customHeight="1" x14ac:dyDescent="0.35">
      <c r="C646" s="194"/>
      <c r="D646" s="137"/>
      <c r="E646" s="66"/>
      <c r="F646" s="55"/>
    </row>
    <row r="647" spans="3:6" ht="15" customHeight="1" x14ac:dyDescent="0.35">
      <c r="C647" s="194"/>
      <c r="D647" s="137"/>
      <c r="E647" s="66"/>
      <c r="F647" s="55"/>
    </row>
    <row r="648" spans="3:6" ht="15" customHeight="1" x14ac:dyDescent="0.35">
      <c r="C648" s="194"/>
      <c r="D648" s="137"/>
      <c r="E648" s="66"/>
      <c r="F648" s="55"/>
    </row>
    <row r="649" spans="3:6" ht="15" customHeight="1" x14ac:dyDescent="0.35">
      <c r="C649" s="194"/>
      <c r="D649" s="137"/>
      <c r="E649" s="66"/>
      <c r="F649" s="55"/>
    </row>
    <row r="650" spans="3:6" ht="15" customHeight="1" x14ac:dyDescent="0.35">
      <c r="C650" s="194"/>
      <c r="D650" s="137"/>
      <c r="E650" s="66"/>
      <c r="F650" s="55"/>
    </row>
    <row r="651" spans="3:6" ht="15" customHeight="1" x14ac:dyDescent="0.35">
      <c r="C651" s="194"/>
      <c r="D651" s="137"/>
      <c r="E651" s="66"/>
      <c r="F651" s="55"/>
    </row>
    <row r="652" spans="3:6" ht="15" customHeight="1" x14ac:dyDescent="0.35">
      <c r="C652" s="194"/>
      <c r="D652" s="137"/>
      <c r="E652" s="66"/>
      <c r="F652" s="55"/>
    </row>
    <row r="653" spans="3:6" ht="15" customHeight="1" x14ac:dyDescent="0.35">
      <c r="C653" s="194"/>
      <c r="D653" s="137"/>
      <c r="E653" s="66"/>
      <c r="F653" s="55"/>
    </row>
    <row r="654" spans="3:6" ht="15" customHeight="1" x14ac:dyDescent="0.35">
      <c r="C654" s="194"/>
      <c r="D654" s="137"/>
      <c r="E654" s="66"/>
      <c r="F654" s="55"/>
    </row>
    <row r="655" spans="3:6" ht="15" customHeight="1" x14ac:dyDescent="0.35">
      <c r="C655" s="194"/>
      <c r="D655" s="137"/>
      <c r="E655" s="66"/>
      <c r="F655" s="55"/>
    </row>
    <row r="656" spans="3:6" ht="15" customHeight="1" x14ac:dyDescent="0.35">
      <c r="C656" s="194"/>
      <c r="D656" s="137"/>
      <c r="E656" s="66"/>
      <c r="F656" s="55"/>
    </row>
    <row r="657" spans="3:6" ht="15" customHeight="1" x14ac:dyDescent="0.35">
      <c r="C657" s="194"/>
      <c r="D657" s="137"/>
      <c r="E657" s="66"/>
      <c r="F657" s="55"/>
    </row>
    <row r="658" spans="3:6" ht="15" customHeight="1" x14ac:dyDescent="0.35">
      <c r="C658" s="194"/>
      <c r="D658" s="137"/>
      <c r="E658" s="66"/>
      <c r="F658" s="55"/>
    </row>
    <row r="659" spans="3:6" ht="15" customHeight="1" x14ac:dyDescent="0.35">
      <c r="C659" s="194"/>
      <c r="D659" s="137"/>
      <c r="E659" s="66"/>
      <c r="F659" s="55"/>
    </row>
    <row r="660" spans="3:6" ht="15" customHeight="1" x14ac:dyDescent="0.35">
      <c r="C660" s="194"/>
      <c r="D660" s="137"/>
      <c r="E660" s="66"/>
      <c r="F660" s="55"/>
    </row>
    <row r="661" spans="3:6" ht="15" customHeight="1" x14ac:dyDescent="0.35">
      <c r="C661" s="194"/>
      <c r="D661" s="137"/>
      <c r="E661" s="66"/>
      <c r="F661" s="55"/>
    </row>
    <row r="662" spans="3:6" ht="15" customHeight="1" x14ac:dyDescent="0.35">
      <c r="C662" s="194"/>
      <c r="D662" s="137"/>
      <c r="E662" s="66"/>
      <c r="F662" s="55"/>
    </row>
    <row r="663" spans="3:6" ht="15" customHeight="1" x14ac:dyDescent="0.35">
      <c r="C663" s="194"/>
      <c r="D663" s="137"/>
      <c r="E663" s="66"/>
      <c r="F663" s="55"/>
    </row>
    <row r="664" spans="3:6" ht="15" customHeight="1" x14ac:dyDescent="0.35">
      <c r="C664" s="194"/>
      <c r="D664" s="137"/>
      <c r="E664" s="66"/>
      <c r="F664" s="55"/>
    </row>
    <row r="665" spans="3:6" ht="15" customHeight="1" x14ac:dyDescent="0.35">
      <c r="C665" s="194"/>
      <c r="D665" s="137"/>
      <c r="E665" s="66"/>
      <c r="F665" s="55"/>
    </row>
    <row r="666" spans="3:6" ht="15" customHeight="1" x14ac:dyDescent="0.35">
      <c r="C666" s="194"/>
      <c r="D666" s="137"/>
      <c r="E666" s="66"/>
      <c r="F666" s="55"/>
    </row>
    <row r="667" spans="3:6" ht="15" customHeight="1" x14ac:dyDescent="0.35">
      <c r="C667" s="194"/>
      <c r="D667" s="137"/>
      <c r="E667" s="66"/>
      <c r="F667" s="55"/>
    </row>
    <row r="668" spans="3:6" ht="15" customHeight="1" x14ac:dyDescent="0.35">
      <c r="C668" s="194"/>
      <c r="D668" s="137"/>
      <c r="E668" s="66"/>
      <c r="F668" s="55"/>
    </row>
    <row r="669" spans="3:6" ht="15" customHeight="1" x14ac:dyDescent="0.35">
      <c r="C669" s="194"/>
      <c r="D669" s="137"/>
      <c r="E669" s="66"/>
      <c r="F669" s="55"/>
    </row>
    <row r="670" spans="3:6" ht="15" customHeight="1" x14ac:dyDescent="0.35">
      <c r="C670" s="194"/>
      <c r="D670" s="137"/>
      <c r="E670" s="66"/>
      <c r="F670" s="55"/>
    </row>
    <row r="671" spans="3:6" ht="15" customHeight="1" x14ac:dyDescent="0.35">
      <c r="C671" s="194"/>
      <c r="D671" s="137"/>
      <c r="E671" s="66"/>
      <c r="F671" s="55"/>
    </row>
    <row r="672" spans="3:6" ht="15" customHeight="1" x14ac:dyDescent="0.35">
      <c r="C672" s="194"/>
      <c r="D672" s="137"/>
      <c r="E672" s="66"/>
      <c r="F672" s="55"/>
    </row>
    <row r="673" spans="3:6" ht="15" customHeight="1" x14ac:dyDescent="0.35">
      <c r="C673" s="194"/>
      <c r="D673" s="137"/>
      <c r="E673" s="66"/>
      <c r="F673" s="55"/>
    </row>
    <row r="674" spans="3:6" ht="15" customHeight="1" x14ac:dyDescent="0.35">
      <c r="C674" s="194"/>
      <c r="D674" s="137"/>
      <c r="E674" s="66"/>
      <c r="F674" s="55"/>
    </row>
    <row r="675" spans="3:6" ht="15" customHeight="1" x14ac:dyDescent="0.35">
      <c r="C675" s="194"/>
      <c r="D675" s="137"/>
      <c r="E675" s="66"/>
      <c r="F675" s="55"/>
    </row>
    <row r="676" spans="3:6" ht="15" customHeight="1" x14ac:dyDescent="0.35">
      <c r="C676" s="194"/>
      <c r="D676" s="137"/>
      <c r="E676" s="66"/>
      <c r="F676" s="55"/>
    </row>
    <row r="677" spans="3:6" ht="15" customHeight="1" x14ac:dyDescent="0.35">
      <c r="C677" s="194"/>
      <c r="D677" s="137"/>
      <c r="E677" s="66"/>
      <c r="F677" s="55"/>
    </row>
    <row r="678" spans="3:6" ht="15" customHeight="1" x14ac:dyDescent="0.35">
      <c r="C678" s="194"/>
      <c r="D678" s="137"/>
      <c r="E678" s="66"/>
      <c r="F678" s="55"/>
    </row>
    <row r="679" spans="3:6" ht="15" customHeight="1" x14ac:dyDescent="0.35">
      <c r="C679" s="194"/>
      <c r="D679" s="137"/>
      <c r="E679" s="66"/>
      <c r="F679" s="55"/>
    </row>
    <row r="680" spans="3:6" ht="15" customHeight="1" x14ac:dyDescent="0.35">
      <c r="C680" s="194"/>
      <c r="D680" s="137"/>
      <c r="E680" s="66"/>
      <c r="F680" s="55"/>
    </row>
    <row r="681" spans="3:6" ht="15" customHeight="1" x14ac:dyDescent="0.35">
      <c r="C681" s="194"/>
      <c r="D681" s="137"/>
      <c r="E681" s="66"/>
      <c r="F681" s="55"/>
    </row>
    <row r="682" spans="3:6" ht="15" customHeight="1" x14ac:dyDescent="0.35">
      <c r="C682" s="194"/>
      <c r="D682" s="137"/>
      <c r="E682" s="66"/>
      <c r="F682" s="55"/>
    </row>
    <row r="683" spans="3:6" ht="15" customHeight="1" x14ac:dyDescent="0.35">
      <c r="C683" s="194"/>
      <c r="D683" s="137"/>
      <c r="E683" s="66"/>
      <c r="F683" s="55"/>
    </row>
    <row r="684" spans="3:6" ht="15" customHeight="1" x14ac:dyDescent="0.35">
      <c r="C684" s="194"/>
      <c r="D684" s="137"/>
      <c r="E684" s="66"/>
      <c r="F684" s="55"/>
    </row>
    <row r="685" spans="3:6" ht="15" customHeight="1" x14ac:dyDescent="0.35">
      <c r="C685" s="194"/>
      <c r="D685" s="137"/>
      <c r="E685" s="66"/>
      <c r="F685" s="55"/>
    </row>
    <row r="686" spans="3:6" ht="15" customHeight="1" x14ac:dyDescent="0.35">
      <c r="C686" s="194"/>
      <c r="D686" s="137"/>
      <c r="E686" s="66"/>
      <c r="F686" s="55"/>
    </row>
    <row r="687" spans="3:6" ht="15" customHeight="1" x14ac:dyDescent="0.35">
      <c r="C687" s="194"/>
      <c r="D687" s="137"/>
      <c r="E687" s="66"/>
      <c r="F687" s="55"/>
    </row>
    <row r="688" spans="3:6" ht="15" customHeight="1" x14ac:dyDescent="0.35">
      <c r="C688" s="194"/>
      <c r="D688" s="137"/>
      <c r="E688" s="66"/>
      <c r="F688" s="55"/>
    </row>
    <row r="689" spans="3:6" ht="15" customHeight="1" x14ac:dyDescent="0.35">
      <c r="C689" s="194"/>
      <c r="D689" s="137"/>
      <c r="E689" s="66"/>
      <c r="F689" s="55"/>
    </row>
    <row r="690" spans="3:6" ht="15" customHeight="1" x14ac:dyDescent="0.35">
      <c r="C690" s="194"/>
      <c r="D690" s="137"/>
      <c r="E690" s="66"/>
      <c r="F690" s="55"/>
    </row>
    <row r="691" spans="3:6" ht="15" customHeight="1" x14ac:dyDescent="0.35">
      <c r="C691" s="194"/>
      <c r="D691" s="137"/>
      <c r="E691" s="66"/>
      <c r="F691" s="55"/>
    </row>
    <row r="692" spans="3:6" ht="15" customHeight="1" x14ac:dyDescent="0.35">
      <c r="C692" s="194"/>
      <c r="D692" s="137"/>
      <c r="E692" s="66"/>
      <c r="F692" s="55"/>
    </row>
    <row r="693" spans="3:6" ht="15" customHeight="1" x14ac:dyDescent="0.35">
      <c r="C693" s="194"/>
      <c r="D693" s="137"/>
      <c r="E693" s="66"/>
      <c r="F693" s="55"/>
    </row>
    <row r="694" spans="3:6" ht="15" customHeight="1" x14ac:dyDescent="0.35">
      <c r="C694" s="194"/>
      <c r="D694" s="137"/>
      <c r="E694" s="66"/>
      <c r="F694" s="55"/>
    </row>
    <row r="695" spans="3:6" ht="15" customHeight="1" x14ac:dyDescent="0.35">
      <c r="C695" s="194"/>
      <c r="D695" s="137"/>
      <c r="E695" s="66"/>
      <c r="F695" s="55"/>
    </row>
    <row r="696" spans="3:6" ht="15" customHeight="1" x14ac:dyDescent="0.35">
      <c r="C696" s="194"/>
      <c r="D696" s="137"/>
      <c r="E696" s="66"/>
      <c r="F696" s="55"/>
    </row>
    <row r="697" spans="3:6" ht="15" customHeight="1" x14ac:dyDescent="0.35">
      <c r="C697" s="194"/>
      <c r="D697" s="137"/>
      <c r="E697" s="66"/>
      <c r="F697" s="55"/>
    </row>
    <row r="698" spans="3:6" ht="15" customHeight="1" x14ac:dyDescent="0.35">
      <c r="C698" s="194"/>
      <c r="D698" s="137"/>
      <c r="E698" s="66"/>
      <c r="F698" s="55"/>
    </row>
    <row r="699" spans="3:6" ht="15" customHeight="1" x14ac:dyDescent="0.35">
      <c r="C699" s="194"/>
      <c r="D699" s="137"/>
      <c r="E699" s="66"/>
      <c r="F699" s="55"/>
    </row>
    <row r="700" spans="3:6" ht="15" customHeight="1" x14ac:dyDescent="0.35">
      <c r="C700" s="194"/>
      <c r="D700" s="137"/>
      <c r="E700" s="66"/>
      <c r="F700" s="55"/>
    </row>
    <row r="701" spans="3:6" ht="15" customHeight="1" x14ac:dyDescent="0.35">
      <c r="C701" s="194"/>
      <c r="D701" s="137"/>
      <c r="E701" s="66"/>
      <c r="F701" s="55"/>
    </row>
    <row r="702" spans="3:6" ht="15" customHeight="1" x14ac:dyDescent="0.35">
      <c r="C702" s="194"/>
      <c r="D702" s="137"/>
      <c r="E702" s="66"/>
      <c r="F702" s="55"/>
    </row>
    <row r="703" spans="3:6" ht="15" customHeight="1" x14ac:dyDescent="0.35">
      <c r="C703" s="194"/>
      <c r="D703" s="137"/>
      <c r="E703" s="66"/>
      <c r="F703" s="55"/>
    </row>
    <row r="704" spans="3:6" ht="15" customHeight="1" x14ac:dyDescent="0.35">
      <c r="C704" s="194"/>
      <c r="D704" s="137"/>
      <c r="E704" s="66"/>
      <c r="F704" s="55"/>
    </row>
    <row r="705" spans="3:6" ht="15" customHeight="1" x14ac:dyDescent="0.35">
      <c r="C705" s="194"/>
      <c r="D705" s="137"/>
      <c r="E705" s="66"/>
      <c r="F705" s="55"/>
    </row>
    <row r="706" spans="3:6" ht="15" customHeight="1" x14ac:dyDescent="0.35">
      <c r="C706" s="194"/>
      <c r="D706" s="137"/>
      <c r="E706" s="66"/>
      <c r="F706" s="55"/>
    </row>
    <row r="707" spans="3:6" ht="15" customHeight="1" x14ac:dyDescent="0.35">
      <c r="C707" s="194"/>
      <c r="D707" s="137"/>
      <c r="E707" s="66"/>
      <c r="F707" s="55"/>
    </row>
    <row r="708" spans="3:6" ht="15" customHeight="1" x14ac:dyDescent="0.35">
      <c r="C708" s="194"/>
      <c r="D708" s="137"/>
      <c r="E708" s="66"/>
      <c r="F708" s="55"/>
    </row>
    <row r="709" spans="3:6" ht="15" customHeight="1" x14ac:dyDescent="0.35">
      <c r="C709" s="194"/>
      <c r="D709" s="137"/>
      <c r="E709" s="66"/>
      <c r="F709" s="55"/>
    </row>
    <row r="710" spans="3:6" ht="15" customHeight="1" x14ac:dyDescent="0.35">
      <c r="C710" s="194"/>
      <c r="D710" s="137"/>
      <c r="E710" s="66"/>
      <c r="F710" s="55"/>
    </row>
    <row r="711" spans="3:6" ht="15" customHeight="1" x14ac:dyDescent="0.35">
      <c r="C711" s="194"/>
      <c r="D711" s="137"/>
      <c r="E711" s="66"/>
      <c r="F711" s="55"/>
    </row>
    <row r="712" spans="3:6" ht="15" customHeight="1" x14ac:dyDescent="0.35">
      <c r="C712" s="194"/>
      <c r="D712" s="137"/>
      <c r="E712" s="66"/>
      <c r="F712" s="55"/>
    </row>
    <row r="713" spans="3:6" ht="15" customHeight="1" x14ac:dyDescent="0.35">
      <c r="C713" s="194"/>
      <c r="D713" s="137"/>
      <c r="E713" s="66"/>
      <c r="F713" s="55"/>
    </row>
    <row r="714" spans="3:6" ht="15" customHeight="1" x14ac:dyDescent="0.35">
      <c r="C714" s="194"/>
      <c r="D714" s="137"/>
      <c r="E714" s="66"/>
      <c r="F714" s="55"/>
    </row>
    <row r="715" spans="3:6" ht="15" customHeight="1" x14ac:dyDescent="0.35">
      <c r="C715" s="194"/>
      <c r="D715" s="137"/>
      <c r="E715" s="66"/>
      <c r="F715" s="55"/>
    </row>
    <row r="716" spans="3:6" ht="15" customHeight="1" x14ac:dyDescent="0.35">
      <c r="C716" s="194"/>
      <c r="D716" s="137"/>
      <c r="E716" s="66"/>
      <c r="F716" s="55"/>
    </row>
    <row r="717" spans="3:6" ht="15" customHeight="1" x14ac:dyDescent="0.35">
      <c r="C717" s="194"/>
      <c r="D717" s="137"/>
      <c r="E717" s="66"/>
      <c r="F717" s="55"/>
    </row>
    <row r="718" spans="3:6" ht="15" customHeight="1" x14ac:dyDescent="0.35">
      <c r="C718" s="194"/>
      <c r="D718" s="137"/>
      <c r="E718" s="66"/>
      <c r="F718" s="55"/>
    </row>
    <row r="719" spans="3:6" ht="15" customHeight="1" x14ac:dyDescent="0.35">
      <c r="C719" s="194"/>
      <c r="D719" s="137"/>
      <c r="E719" s="66"/>
      <c r="F719" s="55"/>
    </row>
    <row r="720" spans="3:6" ht="15" customHeight="1" x14ac:dyDescent="0.35">
      <c r="C720" s="194"/>
      <c r="D720" s="137"/>
      <c r="E720" s="66"/>
      <c r="F720" s="55"/>
    </row>
    <row r="721" spans="3:6" ht="15" customHeight="1" x14ac:dyDescent="0.35">
      <c r="C721" s="194"/>
      <c r="D721" s="137"/>
      <c r="E721" s="66"/>
      <c r="F721" s="55"/>
    </row>
    <row r="722" spans="3:6" ht="15" customHeight="1" x14ac:dyDescent="0.35">
      <c r="C722" s="194"/>
      <c r="D722" s="137"/>
      <c r="E722" s="66"/>
      <c r="F722" s="55"/>
    </row>
    <row r="723" spans="3:6" ht="15" customHeight="1" x14ac:dyDescent="0.35">
      <c r="C723" s="194"/>
      <c r="D723" s="137"/>
      <c r="E723" s="66"/>
      <c r="F723" s="55"/>
    </row>
    <row r="724" spans="3:6" ht="15" customHeight="1" x14ac:dyDescent="0.35">
      <c r="C724" s="194"/>
      <c r="D724" s="137"/>
      <c r="E724" s="66"/>
      <c r="F724" s="55"/>
    </row>
    <row r="725" spans="3:6" ht="15" customHeight="1" x14ac:dyDescent="0.35">
      <c r="C725" s="194"/>
      <c r="D725" s="137"/>
      <c r="E725" s="66"/>
      <c r="F725" s="55"/>
    </row>
    <row r="726" spans="3:6" ht="15" customHeight="1" x14ac:dyDescent="0.35">
      <c r="C726" s="194"/>
      <c r="D726" s="137"/>
      <c r="E726" s="66"/>
      <c r="F726" s="55"/>
    </row>
    <row r="727" spans="3:6" ht="15" customHeight="1" x14ac:dyDescent="0.35">
      <c r="C727" s="194"/>
      <c r="D727" s="137"/>
      <c r="E727" s="66"/>
      <c r="F727" s="55"/>
    </row>
    <row r="728" spans="3:6" ht="15" customHeight="1" x14ac:dyDescent="0.35">
      <c r="C728" s="194"/>
      <c r="D728" s="137"/>
      <c r="E728" s="66"/>
      <c r="F728" s="55"/>
    </row>
    <row r="729" spans="3:6" ht="15" customHeight="1" x14ac:dyDescent="0.35">
      <c r="C729" s="194"/>
      <c r="D729" s="137"/>
      <c r="E729" s="66"/>
      <c r="F729" s="55"/>
    </row>
    <row r="730" spans="3:6" ht="15" customHeight="1" x14ac:dyDescent="0.35">
      <c r="C730" s="194"/>
      <c r="D730" s="137"/>
      <c r="E730" s="66"/>
      <c r="F730" s="55"/>
    </row>
    <row r="731" spans="3:6" ht="15" customHeight="1" x14ac:dyDescent="0.35">
      <c r="C731" s="194"/>
      <c r="D731" s="137"/>
      <c r="E731" s="66"/>
      <c r="F731" s="55"/>
    </row>
    <row r="732" spans="3:6" ht="15" customHeight="1" x14ac:dyDescent="0.35">
      <c r="C732" s="194"/>
      <c r="D732" s="137"/>
      <c r="E732" s="66"/>
      <c r="F732" s="55"/>
    </row>
    <row r="733" spans="3:6" ht="15" customHeight="1" x14ac:dyDescent="0.35">
      <c r="C733" s="194"/>
      <c r="D733" s="137"/>
      <c r="E733" s="66"/>
      <c r="F733" s="55"/>
    </row>
    <row r="734" spans="3:6" ht="15" customHeight="1" x14ac:dyDescent="0.35">
      <c r="C734" s="194"/>
      <c r="D734" s="137"/>
      <c r="E734" s="66"/>
      <c r="F734" s="55"/>
    </row>
    <row r="735" spans="3:6" ht="15" customHeight="1" x14ac:dyDescent="0.35">
      <c r="C735" s="194"/>
      <c r="D735" s="137"/>
      <c r="E735" s="66"/>
      <c r="F735" s="55"/>
    </row>
    <row r="736" spans="3:6" ht="15" customHeight="1" x14ac:dyDescent="0.35">
      <c r="C736" s="194"/>
      <c r="D736" s="137"/>
      <c r="E736" s="66"/>
      <c r="F736" s="55"/>
    </row>
    <row r="737" spans="3:6" ht="15" customHeight="1" x14ac:dyDescent="0.35">
      <c r="C737" s="194"/>
      <c r="D737" s="137"/>
      <c r="E737" s="66"/>
      <c r="F737" s="55"/>
    </row>
    <row r="738" spans="3:6" ht="15" customHeight="1" x14ac:dyDescent="0.35">
      <c r="C738" s="194"/>
      <c r="D738" s="137"/>
      <c r="E738" s="66"/>
      <c r="F738" s="55"/>
    </row>
    <row r="739" spans="3:6" ht="15" customHeight="1" x14ac:dyDescent="0.35">
      <c r="C739" s="194"/>
      <c r="D739" s="137"/>
      <c r="E739" s="66"/>
      <c r="F739" s="55"/>
    </row>
    <row r="740" spans="3:6" ht="15" customHeight="1" x14ac:dyDescent="0.35">
      <c r="C740" s="194"/>
      <c r="D740" s="137"/>
      <c r="E740" s="66"/>
      <c r="F740" s="55"/>
    </row>
    <row r="741" spans="3:6" ht="15" customHeight="1" x14ac:dyDescent="0.35">
      <c r="C741" s="194"/>
      <c r="D741" s="137"/>
      <c r="E741" s="66"/>
      <c r="F741" s="55"/>
    </row>
    <row r="742" spans="3:6" ht="15" customHeight="1" x14ac:dyDescent="0.35">
      <c r="C742" s="194"/>
      <c r="D742" s="137"/>
      <c r="E742" s="66"/>
      <c r="F742" s="55"/>
    </row>
    <row r="743" spans="3:6" ht="15" customHeight="1" x14ac:dyDescent="0.35">
      <c r="C743" s="194"/>
      <c r="D743" s="137"/>
      <c r="E743" s="66"/>
      <c r="F743" s="55"/>
    </row>
    <row r="744" spans="3:6" ht="15" customHeight="1" x14ac:dyDescent="0.35">
      <c r="C744" s="194"/>
      <c r="D744" s="137"/>
      <c r="E744" s="66"/>
      <c r="F744" s="55"/>
    </row>
    <row r="745" spans="3:6" ht="15" customHeight="1" x14ac:dyDescent="0.35">
      <c r="C745" s="194"/>
      <c r="D745" s="137"/>
      <c r="E745" s="66"/>
      <c r="F745" s="55"/>
    </row>
    <row r="746" spans="3:6" ht="15" customHeight="1" x14ac:dyDescent="0.35">
      <c r="C746" s="194"/>
      <c r="D746" s="137"/>
      <c r="E746" s="66"/>
      <c r="F746" s="55"/>
    </row>
    <row r="747" spans="3:6" ht="15" customHeight="1" x14ac:dyDescent="0.35">
      <c r="C747" s="194"/>
      <c r="D747" s="137"/>
      <c r="E747" s="66"/>
      <c r="F747" s="55"/>
    </row>
    <row r="748" spans="3:6" ht="15" customHeight="1" x14ac:dyDescent="0.35">
      <c r="C748" s="194"/>
      <c r="D748" s="137"/>
      <c r="E748" s="66"/>
      <c r="F748" s="55"/>
    </row>
    <row r="749" spans="3:6" ht="15" customHeight="1" x14ac:dyDescent="0.35">
      <c r="C749" s="194"/>
      <c r="D749" s="137"/>
      <c r="E749" s="66"/>
      <c r="F749" s="55"/>
    </row>
    <row r="750" spans="3:6" ht="15" customHeight="1" x14ac:dyDescent="0.35">
      <c r="C750" s="194"/>
      <c r="D750" s="137"/>
      <c r="E750" s="66"/>
      <c r="F750" s="55"/>
    </row>
    <row r="751" spans="3:6" ht="15" customHeight="1" x14ac:dyDescent="0.35">
      <c r="C751" s="194"/>
      <c r="D751" s="137"/>
      <c r="E751" s="66"/>
      <c r="F751" s="55"/>
    </row>
    <row r="752" spans="3:6" ht="15" customHeight="1" x14ac:dyDescent="0.35">
      <c r="C752" s="194"/>
      <c r="D752" s="137"/>
      <c r="E752" s="66"/>
      <c r="F752" s="55"/>
    </row>
    <row r="753" spans="3:6" ht="15" customHeight="1" x14ac:dyDescent="0.35">
      <c r="C753" s="194"/>
      <c r="D753" s="137"/>
      <c r="E753" s="66"/>
      <c r="F753" s="55"/>
    </row>
    <row r="754" spans="3:6" ht="15" customHeight="1" x14ac:dyDescent="0.35">
      <c r="C754" s="194"/>
      <c r="D754" s="137"/>
      <c r="E754" s="66"/>
      <c r="F754" s="55"/>
    </row>
    <row r="755" spans="3:6" ht="15" customHeight="1" x14ac:dyDescent="0.35">
      <c r="C755" s="194"/>
      <c r="D755" s="137"/>
      <c r="E755" s="66"/>
      <c r="F755" s="55"/>
    </row>
    <row r="756" spans="3:6" ht="15" customHeight="1" x14ac:dyDescent="0.35">
      <c r="C756" s="194"/>
      <c r="D756" s="137"/>
      <c r="E756" s="66"/>
      <c r="F756" s="55"/>
    </row>
    <row r="757" spans="3:6" ht="15" customHeight="1" x14ac:dyDescent="0.35">
      <c r="C757" s="194"/>
      <c r="D757" s="137"/>
      <c r="E757" s="66"/>
      <c r="F757" s="55"/>
    </row>
    <row r="758" spans="3:6" ht="15" customHeight="1" x14ac:dyDescent="0.35">
      <c r="C758" s="194"/>
      <c r="D758" s="137"/>
      <c r="E758" s="66"/>
      <c r="F758" s="55"/>
    </row>
    <row r="759" spans="3:6" ht="15" customHeight="1" x14ac:dyDescent="0.35">
      <c r="C759" s="194"/>
      <c r="D759" s="137"/>
      <c r="E759" s="66"/>
      <c r="F759" s="55"/>
    </row>
    <row r="760" spans="3:6" ht="15" customHeight="1" x14ac:dyDescent="0.35">
      <c r="C760" s="194"/>
      <c r="D760" s="137"/>
      <c r="E760" s="66"/>
      <c r="F760" s="55"/>
    </row>
    <row r="761" spans="3:6" ht="15" customHeight="1" x14ac:dyDescent="0.35">
      <c r="C761" s="194"/>
      <c r="D761" s="137"/>
      <c r="E761" s="66"/>
      <c r="F761" s="55"/>
    </row>
    <row r="762" spans="3:6" ht="15" customHeight="1" x14ac:dyDescent="0.35">
      <c r="C762" s="194"/>
      <c r="D762" s="137"/>
      <c r="E762" s="66"/>
      <c r="F762" s="55"/>
    </row>
    <row r="763" spans="3:6" ht="15" customHeight="1" x14ac:dyDescent="0.35">
      <c r="C763" s="194"/>
      <c r="D763" s="137"/>
      <c r="E763" s="66"/>
      <c r="F763" s="55"/>
    </row>
    <row r="764" spans="3:6" ht="15" customHeight="1" x14ac:dyDescent="0.35">
      <c r="C764" s="194"/>
      <c r="D764" s="137"/>
      <c r="E764" s="66"/>
      <c r="F764" s="55"/>
    </row>
    <row r="765" spans="3:6" ht="15" customHeight="1" x14ac:dyDescent="0.35">
      <c r="C765" s="194"/>
      <c r="D765" s="137"/>
      <c r="E765" s="66"/>
      <c r="F765" s="55"/>
    </row>
    <row r="766" spans="3:6" ht="15" customHeight="1" x14ac:dyDescent="0.35">
      <c r="C766" s="194"/>
      <c r="D766" s="137"/>
      <c r="E766" s="66"/>
      <c r="F766" s="55"/>
    </row>
    <row r="767" spans="3:6" ht="15" customHeight="1" x14ac:dyDescent="0.35">
      <c r="C767" s="194"/>
      <c r="D767" s="137"/>
      <c r="E767" s="66"/>
      <c r="F767" s="55"/>
    </row>
    <row r="768" spans="3:6" ht="15" customHeight="1" x14ac:dyDescent="0.35">
      <c r="C768" s="194"/>
      <c r="D768" s="137"/>
      <c r="E768" s="66"/>
      <c r="F768" s="55"/>
    </row>
    <row r="769" spans="3:6" ht="15" customHeight="1" x14ac:dyDescent="0.35">
      <c r="C769" s="194"/>
      <c r="D769" s="137"/>
      <c r="E769" s="66"/>
      <c r="F769" s="55"/>
    </row>
    <row r="770" spans="3:6" ht="15" customHeight="1" x14ac:dyDescent="0.35">
      <c r="C770" s="194"/>
      <c r="D770" s="137"/>
      <c r="E770" s="66"/>
      <c r="F770" s="55"/>
    </row>
    <row r="771" spans="3:6" ht="15" customHeight="1" x14ac:dyDescent="0.35">
      <c r="C771" s="194"/>
      <c r="D771" s="137"/>
      <c r="E771" s="66"/>
      <c r="F771" s="55"/>
    </row>
    <row r="772" spans="3:6" ht="15" customHeight="1" x14ac:dyDescent="0.35">
      <c r="C772" s="194"/>
      <c r="D772" s="137"/>
      <c r="E772" s="66"/>
      <c r="F772" s="55"/>
    </row>
    <row r="773" spans="3:6" ht="15" customHeight="1" x14ac:dyDescent="0.35">
      <c r="C773" s="194"/>
      <c r="D773" s="137"/>
      <c r="E773" s="66"/>
      <c r="F773" s="55"/>
    </row>
    <row r="774" spans="3:6" ht="15" customHeight="1" x14ac:dyDescent="0.35">
      <c r="C774" s="194"/>
      <c r="D774" s="137"/>
      <c r="E774" s="66"/>
      <c r="F774" s="55"/>
    </row>
    <row r="775" spans="3:6" ht="15" customHeight="1" x14ac:dyDescent="0.35">
      <c r="C775" s="194"/>
      <c r="D775" s="137"/>
      <c r="E775" s="66"/>
      <c r="F775" s="55"/>
    </row>
    <row r="776" spans="3:6" ht="15" customHeight="1" x14ac:dyDescent="0.35">
      <c r="C776" s="194"/>
      <c r="D776" s="137"/>
      <c r="E776" s="66"/>
      <c r="F776" s="55"/>
    </row>
    <row r="777" spans="3:6" ht="15" customHeight="1" x14ac:dyDescent="0.35">
      <c r="C777" s="194"/>
      <c r="D777" s="137"/>
      <c r="E777" s="66"/>
      <c r="F777" s="55"/>
    </row>
    <row r="778" spans="3:6" ht="15" customHeight="1" x14ac:dyDescent="0.35">
      <c r="C778" s="194"/>
      <c r="D778" s="137"/>
      <c r="E778" s="66"/>
      <c r="F778" s="55"/>
    </row>
    <row r="779" spans="3:6" ht="15" customHeight="1" x14ac:dyDescent="0.35">
      <c r="C779" s="194"/>
      <c r="D779" s="137"/>
      <c r="E779" s="66"/>
      <c r="F779" s="55"/>
    </row>
    <row r="780" spans="3:6" ht="15" customHeight="1" x14ac:dyDescent="0.35">
      <c r="C780" s="194"/>
      <c r="D780" s="137"/>
      <c r="E780" s="66"/>
      <c r="F780" s="55"/>
    </row>
    <row r="781" spans="3:6" ht="15" customHeight="1" x14ac:dyDescent="0.35">
      <c r="C781" s="194"/>
      <c r="D781" s="137"/>
      <c r="E781" s="66"/>
      <c r="F781" s="55"/>
    </row>
    <row r="782" spans="3:6" ht="15" customHeight="1" x14ac:dyDescent="0.35">
      <c r="C782" s="194"/>
      <c r="D782" s="137"/>
      <c r="E782" s="66"/>
      <c r="F782" s="55"/>
    </row>
    <row r="783" spans="3:6" ht="15" customHeight="1" x14ac:dyDescent="0.35">
      <c r="C783" s="194"/>
      <c r="D783" s="137"/>
      <c r="E783" s="66"/>
      <c r="F783" s="55"/>
    </row>
    <row r="784" spans="3:6" ht="15" customHeight="1" x14ac:dyDescent="0.35">
      <c r="C784" s="194"/>
      <c r="D784" s="137"/>
      <c r="E784" s="66"/>
      <c r="F784" s="55"/>
    </row>
    <row r="785" spans="3:6" ht="15" customHeight="1" x14ac:dyDescent="0.35">
      <c r="C785" s="194"/>
      <c r="D785" s="137"/>
      <c r="E785" s="66"/>
      <c r="F785" s="55"/>
    </row>
    <row r="786" spans="3:6" ht="15" customHeight="1" x14ac:dyDescent="0.35">
      <c r="C786" s="194"/>
      <c r="D786" s="137"/>
      <c r="E786" s="66"/>
      <c r="F786" s="55"/>
    </row>
    <row r="787" spans="3:6" ht="15" customHeight="1" x14ac:dyDescent="0.35">
      <c r="C787" s="194"/>
      <c r="D787" s="137"/>
      <c r="E787" s="66"/>
      <c r="F787" s="55"/>
    </row>
    <row r="788" spans="3:6" ht="15" customHeight="1" x14ac:dyDescent="0.35">
      <c r="C788" s="194"/>
      <c r="D788" s="137"/>
      <c r="E788" s="66"/>
      <c r="F788" s="55"/>
    </row>
    <row r="789" spans="3:6" ht="15" customHeight="1" x14ac:dyDescent="0.35">
      <c r="C789" s="194"/>
      <c r="D789" s="137"/>
      <c r="E789" s="66"/>
      <c r="F789" s="55"/>
    </row>
    <row r="790" spans="3:6" ht="15" customHeight="1" x14ac:dyDescent="0.35">
      <c r="C790" s="194"/>
      <c r="D790" s="137"/>
      <c r="E790" s="66"/>
      <c r="F790" s="55"/>
    </row>
    <row r="791" spans="3:6" ht="15" customHeight="1" x14ac:dyDescent="0.35">
      <c r="C791" s="194"/>
      <c r="D791" s="137"/>
      <c r="E791" s="66"/>
      <c r="F791" s="55"/>
    </row>
    <row r="792" spans="3:6" ht="15" customHeight="1" x14ac:dyDescent="0.35">
      <c r="C792" s="194"/>
      <c r="D792" s="137"/>
      <c r="E792" s="66"/>
      <c r="F792" s="55"/>
    </row>
    <row r="793" spans="3:6" ht="15" customHeight="1" x14ac:dyDescent="0.35">
      <c r="C793" s="194"/>
      <c r="D793" s="137"/>
      <c r="E793" s="66"/>
      <c r="F793" s="55"/>
    </row>
    <row r="794" spans="3:6" ht="15" customHeight="1" x14ac:dyDescent="0.35">
      <c r="C794" s="194"/>
      <c r="D794" s="137"/>
      <c r="E794" s="66"/>
      <c r="F794" s="55"/>
    </row>
    <row r="795" spans="3:6" ht="15" customHeight="1" x14ac:dyDescent="0.35">
      <c r="C795" s="194"/>
      <c r="D795" s="137"/>
      <c r="E795" s="66"/>
      <c r="F795" s="55"/>
    </row>
    <row r="796" spans="3:6" ht="15" customHeight="1" x14ac:dyDescent="0.35">
      <c r="C796" s="194"/>
      <c r="D796" s="137"/>
      <c r="E796" s="66"/>
      <c r="F796" s="55"/>
    </row>
    <row r="797" spans="3:6" ht="15" customHeight="1" x14ac:dyDescent="0.35">
      <c r="C797" s="194"/>
      <c r="D797" s="137"/>
      <c r="E797" s="66"/>
      <c r="F797" s="55"/>
    </row>
    <row r="798" spans="3:6" ht="15" customHeight="1" x14ac:dyDescent="0.35">
      <c r="C798" s="194"/>
      <c r="D798" s="137"/>
      <c r="E798" s="66"/>
      <c r="F798" s="55"/>
    </row>
    <row r="799" spans="3:6" ht="15" customHeight="1" x14ac:dyDescent="0.35">
      <c r="C799" s="194"/>
      <c r="D799" s="137"/>
      <c r="E799" s="66"/>
      <c r="F799" s="55"/>
    </row>
    <row r="800" spans="3:6" ht="15" customHeight="1" x14ac:dyDescent="0.35">
      <c r="C800" s="194"/>
      <c r="D800" s="137"/>
      <c r="E800" s="66"/>
      <c r="F800" s="55"/>
    </row>
    <row r="801" spans="3:6" ht="15" customHeight="1" x14ac:dyDescent="0.35">
      <c r="C801" s="194"/>
      <c r="D801" s="137"/>
      <c r="E801" s="66"/>
      <c r="F801" s="55"/>
    </row>
    <row r="802" spans="3:6" ht="15" customHeight="1" x14ac:dyDescent="0.35">
      <c r="C802" s="194"/>
      <c r="D802" s="137"/>
      <c r="E802" s="66"/>
      <c r="F802" s="55"/>
    </row>
    <row r="803" spans="3:6" ht="15" customHeight="1" x14ac:dyDescent="0.35">
      <c r="C803" s="194"/>
      <c r="D803" s="137"/>
      <c r="E803" s="66"/>
      <c r="F803" s="55"/>
    </row>
    <row r="804" spans="3:6" ht="15" customHeight="1" x14ac:dyDescent="0.35">
      <c r="C804" s="194"/>
      <c r="D804" s="137"/>
      <c r="E804" s="66"/>
      <c r="F804" s="55"/>
    </row>
    <row r="805" spans="3:6" ht="15" customHeight="1" x14ac:dyDescent="0.35">
      <c r="C805" s="194"/>
      <c r="D805" s="137"/>
      <c r="E805" s="66"/>
      <c r="F805" s="55"/>
    </row>
    <row r="806" spans="3:6" ht="15" customHeight="1" x14ac:dyDescent="0.35">
      <c r="C806" s="194"/>
      <c r="D806" s="137"/>
      <c r="E806" s="66"/>
      <c r="F806" s="55"/>
    </row>
    <row r="807" spans="3:6" ht="15" customHeight="1" x14ac:dyDescent="0.35">
      <c r="C807" s="194"/>
      <c r="D807" s="137"/>
      <c r="E807" s="66"/>
      <c r="F807" s="55"/>
    </row>
    <row r="808" spans="3:6" ht="15" customHeight="1" x14ac:dyDescent="0.35">
      <c r="C808" s="194"/>
      <c r="D808" s="137"/>
      <c r="E808" s="66"/>
      <c r="F808" s="55"/>
    </row>
    <row r="809" spans="3:6" ht="15" customHeight="1" x14ac:dyDescent="0.35">
      <c r="C809" s="194"/>
      <c r="D809" s="137"/>
      <c r="E809" s="66"/>
      <c r="F809" s="55"/>
    </row>
    <row r="810" spans="3:6" ht="15" customHeight="1" x14ac:dyDescent="0.35">
      <c r="C810" s="194"/>
      <c r="D810" s="137"/>
      <c r="E810" s="66"/>
      <c r="F810" s="55"/>
    </row>
    <row r="811" spans="3:6" ht="15" customHeight="1" x14ac:dyDescent="0.35">
      <c r="C811" s="194"/>
      <c r="D811" s="137"/>
      <c r="E811" s="66"/>
      <c r="F811" s="55"/>
    </row>
    <row r="812" spans="3:6" ht="15" customHeight="1" x14ac:dyDescent="0.35">
      <c r="C812" s="194"/>
      <c r="D812" s="137"/>
      <c r="E812" s="66"/>
      <c r="F812" s="55"/>
    </row>
    <row r="813" spans="3:6" ht="15" customHeight="1" x14ac:dyDescent="0.35">
      <c r="C813" s="194"/>
      <c r="D813" s="137"/>
      <c r="E813" s="66"/>
      <c r="F813" s="55"/>
    </row>
    <row r="814" spans="3:6" ht="15" customHeight="1" x14ac:dyDescent="0.35">
      <c r="C814" s="194"/>
      <c r="D814" s="137"/>
      <c r="E814" s="66"/>
      <c r="F814" s="55"/>
    </row>
    <row r="815" spans="3:6" ht="15" customHeight="1" x14ac:dyDescent="0.35">
      <c r="C815" s="194"/>
      <c r="D815" s="137"/>
      <c r="E815" s="66"/>
      <c r="F815" s="55"/>
    </row>
    <row r="816" spans="3:6" ht="15" customHeight="1" x14ac:dyDescent="0.35">
      <c r="C816" s="194"/>
      <c r="D816" s="137"/>
      <c r="E816" s="66"/>
      <c r="F816" s="55"/>
    </row>
    <row r="817" spans="3:6" ht="15" customHeight="1" x14ac:dyDescent="0.35">
      <c r="C817" s="194"/>
      <c r="D817" s="137"/>
      <c r="E817" s="66"/>
      <c r="F817" s="55"/>
    </row>
    <row r="818" spans="3:6" ht="15" customHeight="1" x14ac:dyDescent="0.35">
      <c r="C818" s="194"/>
      <c r="D818" s="137"/>
      <c r="E818" s="66"/>
      <c r="F818" s="55"/>
    </row>
    <row r="819" spans="3:6" ht="15" customHeight="1" x14ac:dyDescent="0.35">
      <c r="C819" s="194"/>
      <c r="D819" s="137"/>
      <c r="E819" s="66"/>
      <c r="F819" s="55"/>
    </row>
    <row r="820" spans="3:6" ht="15" customHeight="1" x14ac:dyDescent="0.35">
      <c r="C820" s="194"/>
      <c r="D820" s="137"/>
      <c r="E820" s="66"/>
      <c r="F820" s="55"/>
    </row>
    <row r="821" spans="3:6" ht="15" customHeight="1" x14ac:dyDescent="0.35">
      <c r="C821" s="194"/>
      <c r="D821" s="137"/>
      <c r="E821" s="66"/>
      <c r="F821" s="55"/>
    </row>
    <row r="822" spans="3:6" ht="15" customHeight="1" x14ac:dyDescent="0.35">
      <c r="C822" s="194"/>
      <c r="D822" s="137"/>
      <c r="E822" s="66"/>
      <c r="F822" s="55"/>
    </row>
    <row r="823" spans="3:6" ht="15" customHeight="1" x14ac:dyDescent="0.35">
      <c r="C823" s="194"/>
      <c r="D823" s="137"/>
      <c r="E823" s="66"/>
      <c r="F823" s="55"/>
    </row>
    <row r="824" spans="3:6" ht="15" customHeight="1" x14ac:dyDescent="0.35">
      <c r="C824" s="194"/>
      <c r="D824" s="137"/>
      <c r="E824" s="66"/>
      <c r="F824" s="55"/>
    </row>
    <row r="825" spans="3:6" ht="15" customHeight="1" x14ac:dyDescent="0.35">
      <c r="C825" s="194"/>
      <c r="D825" s="137"/>
      <c r="E825" s="66"/>
      <c r="F825" s="55"/>
    </row>
    <row r="826" spans="3:6" ht="15" customHeight="1" x14ac:dyDescent="0.35">
      <c r="C826" s="194"/>
      <c r="D826" s="137"/>
      <c r="E826" s="66"/>
      <c r="F826" s="55"/>
    </row>
    <row r="827" spans="3:6" ht="15" customHeight="1" x14ac:dyDescent="0.35">
      <c r="C827" s="194"/>
      <c r="D827" s="137"/>
      <c r="E827" s="66"/>
      <c r="F827" s="55"/>
    </row>
    <row r="828" spans="3:6" ht="15" customHeight="1" x14ac:dyDescent="0.35">
      <c r="C828" s="194"/>
      <c r="D828" s="137"/>
      <c r="E828" s="66"/>
      <c r="F828" s="55"/>
    </row>
    <row r="829" spans="3:6" ht="15" customHeight="1" x14ac:dyDescent="0.35">
      <c r="C829" s="194"/>
      <c r="D829" s="137"/>
      <c r="E829" s="66"/>
      <c r="F829" s="55"/>
    </row>
    <row r="830" spans="3:6" ht="15" customHeight="1" x14ac:dyDescent="0.35">
      <c r="C830" s="194"/>
      <c r="D830" s="137"/>
      <c r="E830" s="66"/>
      <c r="F830" s="55"/>
    </row>
    <row r="831" spans="3:6" ht="15" customHeight="1" x14ac:dyDescent="0.35">
      <c r="C831" s="194"/>
      <c r="D831" s="137"/>
      <c r="E831" s="66"/>
      <c r="F831" s="55"/>
    </row>
    <row r="832" spans="3:6" ht="15" customHeight="1" x14ac:dyDescent="0.35">
      <c r="C832" s="194"/>
      <c r="D832" s="137"/>
      <c r="E832" s="66"/>
      <c r="F832" s="55"/>
    </row>
    <row r="833" spans="3:6" ht="15" customHeight="1" x14ac:dyDescent="0.35">
      <c r="C833" s="194"/>
      <c r="D833" s="137"/>
      <c r="E833" s="66"/>
      <c r="F833" s="55"/>
    </row>
    <row r="834" spans="3:6" ht="15" customHeight="1" x14ac:dyDescent="0.35">
      <c r="C834" s="194"/>
      <c r="D834" s="137"/>
      <c r="E834" s="66"/>
      <c r="F834" s="55"/>
    </row>
    <row r="835" spans="3:6" ht="15" customHeight="1" x14ac:dyDescent="0.35">
      <c r="C835" s="194"/>
      <c r="D835" s="137"/>
      <c r="E835" s="66"/>
      <c r="F835" s="55"/>
    </row>
    <row r="836" spans="3:6" ht="15" customHeight="1" x14ac:dyDescent="0.35">
      <c r="C836" s="194"/>
      <c r="D836" s="137"/>
      <c r="E836" s="66"/>
      <c r="F836" s="55"/>
    </row>
    <row r="837" spans="3:6" ht="15" customHeight="1" x14ac:dyDescent="0.35">
      <c r="C837" s="194"/>
      <c r="D837" s="137"/>
      <c r="E837" s="66"/>
      <c r="F837" s="55"/>
    </row>
    <row r="838" spans="3:6" ht="15" customHeight="1" x14ac:dyDescent="0.35">
      <c r="C838" s="194"/>
      <c r="D838" s="137"/>
      <c r="E838" s="66"/>
      <c r="F838" s="55"/>
    </row>
    <row r="839" spans="3:6" ht="15" customHeight="1" x14ac:dyDescent="0.35">
      <c r="C839" s="194"/>
      <c r="D839" s="137"/>
      <c r="E839" s="66"/>
      <c r="F839" s="55"/>
    </row>
    <row r="840" spans="3:6" ht="15" customHeight="1" x14ac:dyDescent="0.35">
      <c r="C840" s="194"/>
      <c r="D840" s="137"/>
      <c r="E840" s="66"/>
      <c r="F840" s="55"/>
    </row>
    <row r="841" spans="3:6" ht="15" customHeight="1" x14ac:dyDescent="0.35">
      <c r="C841" s="194"/>
      <c r="D841" s="137"/>
      <c r="E841" s="66"/>
      <c r="F841" s="55"/>
    </row>
    <row r="842" spans="3:6" ht="15" customHeight="1" x14ac:dyDescent="0.35">
      <c r="C842" s="194"/>
      <c r="D842" s="137"/>
      <c r="E842" s="66"/>
      <c r="F842" s="55"/>
    </row>
    <row r="843" spans="3:6" ht="15" customHeight="1" x14ac:dyDescent="0.35">
      <c r="C843" s="194"/>
      <c r="D843" s="137"/>
      <c r="E843" s="66"/>
      <c r="F843" s="55"/>
    </row>
    <row r="844" spans="3:6" ht="15" customHeight="1" x14ac:dyDescent="0.35">
      <c r="C844" s="194"/>
      <c r="D844" s="137"/>
      <c r="E844" s="66"/>
      <c r="F844" s="55"/>
    </row>
    <row r="845" spans="3:6" ht="15" customHeight="1" x14ac:dyDescent="0.35">
      <c r="C845" s="194"/>
      <c r="D845" s="137"/>
      <c r="E845" s="66"/>
      <c r="F845" s="55"/>
    </row>
    <row r="846" spans="3:6" ht="15" customHeight="1" x14ac:dyDescent="0.35">
      <c r="C846" s="194"/>
      <c r="D846" s="137"/>
      <c r="E846" s="66"/>
      <c r="F846" s="55"/>
    </row>
    <row r="847" spans="3:6" ht="15" customHeight="1" x14ac:dyDescent="0.35">
      <c r="C847" s="194"/>
      <c r="D847" s="137"/>
      <c r="E847" s="66"/>
      <c r="F847" s="55"/>
    </row>
    <row r="848" spans="3:6" ht="15" customHeight="1" x14ac:dyDescent="0.35">
      <c r="C848" s="194"/>
      <c r="D848" s="137"/>
      <c r="E848" s="66"/>
      <c r="F848" s="55"/>
    </row>
    <row r="849" spans="3:6" ht="15" customHeight="1" x14ac:dyDescent="0.35">
      <c r="C849" s="194"/>
      <c r="D849" s="137"/>
      <c r="E849" s="66"/>
      <c r="F849" s="55"/>
    </row>
    <row r="850" spans="3:6" ht="15" customHeight="1" x14ac:dyDescent="0.35">
      <c r="C850" s="194"/>
      <c r="D850" s="137"/>
      <c r="E850" s="66"/>
      <c r="F850" s="55"/>
    </row>
    <row r="851" spans="3:6" ht="15" customHeight="1" x14ac:dyDescent="0.35">
      <c r="C851" s="194"/>
      <c r="D851" s="137"/>
      <c r="E851" s="66"/>
      <c r="F851" s="55"/>
    </row>
    <row r="852" spans="3:6" ht="15" customHeight="1" x14ac:dyDescent="0.35">
      <c r="C852" s="194"/>
      <c r="D852" s="137"/>
      <c r="E852" s="66"/>
      <c r="F852" s="55"/>
    </row>
    <row r="853" spans="3:6" ht="15" customHeight="1" x14ac:dyDescent="0.35">
      <c r="C853" s="194"/>
      <c r="D853" s="137"/>
      <c r="E853" s="66"/>
      <c r="F853" s="55"/>
    </row>
    <row r="854" spans="3:6" ht="15" customHeight="1" x14ac:dyDescent="0.35">
      <c r="C854" s="194"/>
      <c r="D854" s="137"/>
      <c r="E854" s="66"/>
      <c r="F854" s="55"/>
    </row>
    <row r="855" spans="3:6" ht="15" customHeight="1" x14ac:dyDescent="0.35">
      <c r="C855" s="194"/>
      <c r="D855" s="137"/>
      <c r="E855" s="66"/>
      <c r="F855" s="55"/>
    </row>
    <row r="856" spans="3:6" ht="15" customHeight="1" x14ac:dyDescent="0.35">
      <c r="C856" s="194"/>
      <c r="D856" s="137"/>
      <c r="E856" s="66"/>
      <c r="F856" s="55"/>
    </row>
    <row r="857" spans="3:6" ht="15" customHeight="1" x14ac:dyDescent="0.35">
      <c r="C857" s="194"/>
      <c r="D857" s="137"/>
      <c r="E857" s="66"/>
      <c r="F857" s="55"/>
    </row>
    <row r="858" spans="3:6" ht="15" customHeight="1" x14ac:dyDescent="0.35">
      <c r="C858" s="194"/>
      <c r="D858" s="137"/>
      <c r="E858" s="66"/>
      <c r="F858" s="55"/>
    </row>
    <row r="859" spans="3:6" ht="15" customHeight="1" x14ac:dyDescent="0.35">
      <c r="C859" s="194"/>
      <c r="D859" s="137"/>
      <c r="E859" s="66"/>
      <c r="F859" s="55"/>
    </row>
    <row r="860" spans="3:6" ht="15" customHeight="1" x14ac:dyDescent="0.35">
      <c r="C860" s="194"/>
      <c r="D860" s="137"/>
      <c r="E860" s="66"/>
      <c r="F860" s="55"/>
    </row>
    <row r="861" spans="3:6" ht="15" customHeight="1" x14ac:dyDescent="0.35">
      <c r="C861" s="194"/>
      <c r="D861" s="137"/>
      <c r="E861" s="66"/>
      <c r="F861" s="55"/>
    </row>
    <row r="862" spans="3:6" ht="15" customHeight="1" x14ac:dyDescent="0.35">
      <c r="C862" s="194"/>
      <c r="D862" s="137"/>
      <c r="E862" s="66"/>
      <c r="F862" s="55"/>
    </row>
    <row r="863" spans="3:6" ht="15" customHeight="1" x14ac:dyDescent="0.35">
      <c r="C863" s="194"/>
      <c r="D863" s="137"/>
      <c r="E863" s="66"/>
      <c r="F863" s="55"/>
    </row>
    <row r="864" spans="3:6" ht="15" customHeight="1" x14ac:dyDescent="0.35">
      <c r="C864" s="194"/>
      <c r="D864" s="137"/>
      <c r="E864" s="66"/>
      <c r="F864" s="55"/>
    </row>
    <row r="865" spans="3:6" ht="15" customHeight="1" x14ac:dyDescent="0.35">
      <c r="C865" s="194"/>
      <c r="D865" s="137"/>
      <c r="E865" s="66"/>
      <c r="F865" s="55"/>
    </row>
    <row r="866" spans="3:6" ht="15" customHeight="1" x14ac:dyDescent="0.35">
      <c r="C866" s="194"/>
      <c r="D866" s="137"/>
      <c r="E866" s="66"/>
      <c r="F866" s="55"/>
    </row>
    <row r="867" spans="3:6" ht="15" customHeight="1" x14ac:dyDescent="0.35">
      <c r="C867" s="194"/>
      <c r="D867" s="137"/>
      <c r="E867" s="66"/>
      <c r="F867" s="55"/>
    </row>
    <row r="868" spans="3:6" ht="15" customHeight="1" x14ac:dyDescent="0.35">
      <c r="C868" s="194"/>
      <c r="D868" s="137"/>
      <c r="E868" s="66"/>
      <c r="F868" s="55"/>
    </row>
    <row r="869" spans="3:6" ht="15" customHeight="1" x14ac:dyDescent="0.35">
      <c r="C869" s="194"/>
      <c r="D869" s="137"/>
      <c r="E869" s="66"/>
      <c r="F869" s="55"/>
    </row>
    <row r="870" spans="3:6" ht="15" customHeight="1" x14ac:dyDescent="0.35">
      <c r="C870" s="194"/>
      <c r="D870" s="137"/>
      <c r="E870" s="66"/>
      <c r="F870" s="55"/>
    </row>
    <row r="871" spans="3:6" ht="15" customHeight="1" x14ac:dyDescent="0.35">
      <c r="C871" s="194"/>
      <c r="D871" s="137"/>
      <c r="E871" s="66"/>
      <c r="F871" s="55"/>
    </row>
    <row r="872" spans="3:6" ht="15" customHeight="1" x14ac:dyDescent="0.35">
      <c r="C872" s="194"/>
      <c r="D872" s="137"/>
      <c r="E872" s="66"/>
      <c r="F872" s="55"/>
    </row>
    <row r="873" spans="3:6" ht="15" customHeight="1" x14ac:dyDescent="0.35">
      <c r="C873" s="194"/>
      <c r="D873" s="137"/>
      <c r="E873" s="66"/>
      <c r="F873" s="55"/>
    </row>
    <row r="874" spans="3:6" ht="15" customHeight="1" x14ac:dyDescent="0.35">
      <c r="C874" s="194"/>
      <c r="D874" s="137"/>
      <c r="E874" s="66"/>
      <c r="F874" s="55"/>
    </row>
    <row r="875" spans="3:6" ht="15" customHeight="1" x14ac:dyDescent="0.35">
      <c r="C875" s="194"/>
      <c r="D875" s="137"/>
      <c r="E875" s="66"/>
      <c r="F875" s="55"/>
    </row>
    <row r="876" spans="3:6" ht="15" customHeight="1" x14ac:dyDescent="0.35">
      <c r="C876" s="194"/>
      <c r="D876" s="137"/>
      <c r="E876" s="66"/>
      <c r="F876" s="55"/>
    </row>
    <row r="877" spans="3:6" ht="15" customHeight="1" x14ac:dyDescent="0.35">
      <c r="C877" s="194"/>
      <c r="D877" s="137"/>
      <c r="E877" s="66"/>
      <c r="F877" s="55"/>
    </row>
    <row r="878" spans="3:6" ht="15" customHeight="1" x14ac:dyDescent="0.35">
      <c r="C878" s="194"/>
      <c r="D878" s="137"/>
      <c r="E878" s="66"/>
      <c r="F878" s="55"/>
    </row>
    <row r="879" spans="3:6" ht="15" customHeight="1" x14ac:dyDescent="0.35">
      <c r="C879" s="194"/>
      <c r="D879" s="137"/>
      <c r="E879" s="66"/>
      <c r="F879" s="55"/>
    </row>
    <row r="880" spans="3:6" ht="15" customHeight="1" x14ac:dyDescent="0.35">
      <c r="C880" s="194"/>
      <c r="D880" s="137"/>
      <c r="E880" s="66"/>
      <c r="F880" s="55"/>
    </row>
    <row r="881" spans="3:6" ht="15" customHeight="1" x14ac:dyDescent="0.35">
      <c r="C881" s="194"/>
      <c r="D881" s="137"/>
      <c r="E881" s="66"/>
      <c r="F881" s="55"/>
    </row>
    <row r="882" spans="3:6" ht="15" customHeight="1" x14ac:dyDescent="0.35">
      <c r="C882" s="194"/>
      <c r="D882" s="137"/>
      <c r="E882" s="66"/>
      <c r="F882" s="55"/>
    </row>
    <row r="883" spans="3:6" ht="15" customHeight="1" x14ac:dyDescent="0.35">
      <c r="C883" s="194"/>
      <c r="D883" s="137"/>
      <c r="E883" s="66"/>
      <c r="F883" s="55"/>
    </row>
    <row r="884" spans="3:6" ht="15" customHeight="1" x14ac:dyDescent="0.35">
      <c r="C884" s="194"/>
      <c r="D884" s="137"/>
      <c r="E884" s="66"/>
      <c r="F884" s="55"/>
    </row>
    <row r="885" spans="3:6" ht="15" customHeight="1" x14ac:dyDescent="0.35">
      <c r="C885" s="194"/>
      <c r="D885" s="137"/>
      <c r="E885" s="66"/>
      <c r="F885" s="55"/>
    </row>
    <row r="886" spans="3:6" ht="15" customHeight="1" x14ac:dyDescent="0.35">
      <c r="C886" s="194"/>
      <c r="D886" s="137"/>
      <c r="E886" s="66"/>
      <c r="F886" s="55"/>
    </row>
    <row r="887" spans="3:6" ht="15" customHeight="1" x14ac:dyDescent="0.35">
      <c r="C887" s="194"/>
      <c r="D887" s="137"/>
      <c r="E887" s="66"/>
      <c r="F887" s="55"/>
    </row>
    <row r="888" spans="3:6" ht="15" customHeight="1" x14ac:dyDescent="0.35">
      <c r="C888" s="194"/>
      <c r="D888" s="137"/>
      <c r="E888" s="66"/>
      <c r="F888" s="55"/>
    </row>
    <row r="889" spans="3:6" ht="15" customHeight="1" x14ac:dyDescent="0.35">
      <c r="C889" s="194"/>
      <c r="D889" s="137"/>
      <c r="E889" s="66"/>
      <c r="F889" s="55"/>
    </row>
    <row r="890" spans="3:6" ht="15" customHeight="1" x14ac:dyDescent="0.35">
      <c r="C890" s="194"/>
      <c r="D890" s="137"/>
      <c r="E890" s="66"/>
      <c r="F890" s="55"/>
    </row>
    <row r="891" spans="3:6" ht="15" customHeight="1" x14ac:dyDescent="0.35">
      <c r="C891" s="194"/>
      <c r="D891" s="137"/>
      <c r="E891" s="66"/>
      <c r="F891" s="55"/>
    </row>
    <row r="892" spans="3:6" ht="15" customHeight="1" x14ac:dyDescent="0.35">
      <c r="C892" s="194"/>
      <c r="D892" s="137"/>
      <c r="E892" s="66"/>
      <c r="F892" s="55"/>
    </row>
    <row r="893" spans="3:6" ht="15" customHeight="1" x14ac:dyDescent="0.35">
      <c r="C893" s="194"/>
      <c r="D893" s="137"/>
      <c r="E893" s="66"/>
      <c r="F893" s="55"/>
    </row>
    <row r="894" spans="3:6" ht="15" customHeight="1" x14ac:dyDescent="0.35">
      <c r="C894" s="194"/>
      <c r="D894" s="137"/>
      <c r="E894" s="66"/>
      <c r="F894" s="55"/>
    </row>
    <row r="895" spans="3:6" ht="15" customHeight="1" x14ac:dyDescent="0.35">
      <c r="C895" s="194"/>
      <c r="D895" s="137"/>
      <c r="E895" s="66"/>
      <c r="F895" s="55"/>
    </row>
    <row r="896" spans="3:6" ht="15" customHeight="1" x14ac:dyDescent="0.35">
      <c r="C896" s="194"/>
      <c r="D896" s="137"/>
      <c r="E896" s="66"/>
      <c r="F896" s="55"/>
    </row>
    <row r="897" spans="3:6" ht="15" customHeight="1" x14ac:dyDescent="0.35">
      <c r="C897" s="194"/>
      <c r="D897" s="137"/>
      <c r="E897" s="66"/>
      <c r="F897" s="55"/>
    </row>
    <row r="898" spans="3:6" ht="15" customHeight="1" x14ac:dyDescent="0.35">
      <c r="C898" s="194"/>
      <c r="D898" s="137"/>
      <c r="E898" s="66"/>
      <c r="F898" s="55"/>
    </row>
    <row r="899" spans="3:6" ht="15" customHeight="1" x14ac:dyDescent="0.35">
      <c r="C899" s="194"/>
      <c r="D899" s="137"/>
      <c r="E899" s="66"/>
      <c r="F899" s="55"/>
    </row>
    <row r="900" spans="3:6" ht="15" customHeight="1" x14ac:dyDescent="0.35">
      <c r="C900" s="194"/>
      <c r="D900" s="137"/>
      <c r="E900" s="66"/>
      <c r="F900" s="55"/>
    </row>
    <row r="901" spans="3:6" ht="15" customHeight="1" x14ac:dyDescent="0.35">
      <c r="C901" s="194"/>
      <c r="D901" s="137"/>
      <c r="E901" s="66"/>
      <c r="F901" s="55"/>
    </row>
    <row r="902" spans="3:6" ht="15" customHeight="1" x14ac:dyDescent="0.35">
      <c r="C902" s="194"/>
      <c r="D902" s="137"/>
      <c r="E902" s="66"/>
      <c r="F902" s="55"/>
    </row>
    <row r="903" spans="3:6" ht="15" customHeight="1" x14ac:dyDescent="0.35">
      <c r="C903" s="194"/>
      <c r="D903" s="137"/>
      <c r="E903" s="66"/>
      <c r="F903" s="55"/>
    </row>
    <row r="904" spans="3:6" ht="15" customHeight="1" x14ac:dyDescent="0.35">
      <c r="C904" s="194"/>
      <c r="D904" s="137"/>
      <c r="E904" s="66"/>
      <c r="F904" s="55"/>
    </row>
    <row r="905" spans="3:6" ht="15" customHeight="1" x14ac:dyDescent="0.35">
      <c r="C905" s="194"/>
      <c r="D905" s="137"/>
      <c r="E905" s="66"/>
      <c r="F905" s="55"/>
    </row>
    <row r="906" spans="3:6" ht="15" customHeight="1" x14ac:dyDescent="0.35">
      <c r="C906" s="194"/>
      <c r="D906" s="137"/>
      <c r="E906" s="66"/>
      <c r="F906" s="55"/>
    </row>
    <row r="907" spans="3:6" ht="15" customHeight="1" x14ac:dyDescent="0.35">
      <c r="C907" s="194"/>
      <c r="D907" s="137"/>
      <c r="E907" s="66"/>
      <c r="F907" s="55"/>
    </row>
    <row r="908" spans="3:6" ht="15" customHeight="1" x14ac:dyDescent="0.35">
      <c r="C908" s="194"/>
      <c r="D908" s="137"/>
      <c r="E908" s="66"/>
      <c r="F908" s="55"/>
    </row>
    <row r="909" spans="3:6" ht="15" customHeight="1" x14ac:dyDescent="0.35">
      <c r="C909" s="194"/>
      <c r="D909" s="137"/>
      <c r="E909" s="66"/>
      <c r="F909" s="55"/>
    </row>
    <row r="910" spans="3:6" ht="15" customHeight="1" x14ac:dyDescent="0.35">
      <c r="C910" s="194"/>
      <c r="D910" s="137"/>
      <c r="E910" s="66"/>
      <c r="F910" s="55"/>
    </row>
    <row r="911" spans="3:6" ht="15" customHeight="1" x14ac:dyDescent="0.35">
      <c r="C911" s="194"/>
      <c r="D911" s="137"/>
      <c r="E911" s="66"/>
      <c r="F911" s="55"/>
    </row>
    <row r="912" spans="3:6" ht="15" customHeight="1" x14ac:dyDescent="0.35">
      <c r="C912" s="194"/>
      <c r="D912" s="137"/>
      <c r="E912" s="66"/>
      <c r="F912" s="55"/>
    </row>
    <row r="913" spans="3:6" ht="15" customHeight="1" x14ac:dyDescent="0.35">
      <c r="C913" s="194"/>
      <c r="D913" s="137"/>
      <c r="E913" s="66"/>
      <c r="F913" s="55"/>
    </row>
    <row r="914" spans="3:6" ht="15" customHeight="1" x14ac:dyDescent="0.35">
      <c r="C914" s="194"/>
      <c r="D914" s="137"/>
      <c r="E914" s="66"/>
      <c r="F914" s="55"/>
    </row>
    <row r="915" spans="3:6" ht="15" customHeight="1" x14ac:dyDescent="0.35">
      <c r="C915" s="194"/>
      <c r="D915" s="137"/>
      <c r="E915" s="66"/>
      <c r="F915" s="55"/>
    </row>
    <row r="916" spans="3:6" ht="15" customHeight="1" x14ac:dyDescent="0.35">
      <c r="C916" s="194"/>
      <c r="D916" s="137"/>
      <c r="E916" s="66"/>
      <c r="F916" s="55"/>
    </row>
    <row r="917" spans="3:6" ht="15" customHeight="1" x14ac:dyDescent="0.35">
      <c r="C917" s="194"/>
      <c r="D917" s="137"/>
      <c r="E917" s="66"/>
      <c r="F917" s="55"/>
    </row>
    <row r="918" spans="3:6" ht="15" customHeight="1" x14ac:dyDescent="0.35">
      <c r="C918" s="194"/>
      <c r="D918" s="137"/>
      <c r="E918" s="66"/>
      <c r="F918" s="55"/>
    </row>
    <row r="919" spans="3:6" ht="15" customHeight="1" x14ac:dyDescent="0.35">
      <c r="C919" s="194"/>
      <c r="D919" s="137"/>
      <c r="E919" s="66"/>
      <c r="F919" s="55"/>
    </row>
    <row r="920" spans="3:6" ht="15" customHeight="1" x14ac:dyDescent="0.35">
      <c r="C920" s="194"/>
      <c r="D920" s="137"/>
      <c r="E920" s="66"/>
      <c r="F920" s="55"/>
    </row>
    <row r="921" spans="3:6" ht="15" customHeight="1" x14ac:dyDescent="0.35">
      <c r="C921" s="194"/>
      <c r="D921" s="137"/>
      <c r="E921" s="66"/>
      <c r="F921" s="55"/>
    </row>
    <row r="922" spans="3:6" ht="15" customHeight="1" x14ac:dyDescent="0.35">
      <c r="C922" s="194"/>
      <c r="D922" s="137"/>
      <c r="E922" s="66"/>
      <c r="F922" s="55"/>
    </row>
    <row r="923" spans="3:6" ht="15" customHeight="1" x14ac:dyDescent="0.35">
      <c r="C923" s="194"/>
      <c r="D923" s="137"/>
      <c r="E923" s="66"/>
      <c r="F923" s="55"/>
    </row>
    <row r="924" spans="3:6" ht="15" customHeight="1" x14ac:dyDescent="0.35">
      <c r="C924" s="194"/>
      <c r="D924" s="137"/>
      <c r="E924" s="66"/>
      <c r="F924" s="55"/>
    </row>
    <row r="925" spans="3:6" ht="15" customHeight="1" x14ac:dyDescent="0.35">
      <c r="C925" s="194"/>
      <c r="D925" s="137"/>
      <c r="E925" s="66"/>
      <c r="F925" s="55"/>
    </row>
    <row r="926" spans="3:6" ht="15" customHeight="1" x14ac:dyDescent="0.35">
      <c r="C926" s="194"/>
      <c r="D926" s="137"/>
      <c r="E926" s="66"/>
      <c r="F926" s="55"/>
    </row>
    <row r="927" spans="3:6" ht="15" customHeight="1" x14ac:dyDescent="0.35">
      <c r="C927" s="194"/>
      <c r="D927" s="137"/>
      <c r="E927" s="66"/>
      <c r="F927" s="55"/>
    </row>
    <row r="928" spans="3:6" ht="15" customHeight="1" x14ac:dyDescent="0.35">
      <c r="C928" s="194"/>
      <c r="D928" s="137"/>
      <c r="E928" s="66"/>
      <c r="F928" s="55"/>
    </row>
    <row r="929" spans="3:6" ht="15" customHeight="1" x14ac:dyDescent="0.35">
      <c r="C929" s="194"/>
      <c r="D929" s="137"/>
      <c r="E929" s="66"/>
      <c r="F929" s="55"/>
    </row>
    <row r="930" spans="3:6" ht="15" customHeight="1" x14ac:dyDescent="0.35">
      <c r="C930" s="194"/>
      <c r="D930" s="137"/>
      <c r="E930" s="66"/>
      <c r="F930" s="55"/>
    </row>
    <row r="931" spans="3:6" ht="15" customHeight="1" x14ac:dyDescent="0.35">
      <c r="C931" s="194"/>
      <c r="D931" s="137"/>
      <c r="E931" s="66"/>
      <c r="F931" s="55"/>
    </row>
    <row r="932" spans="3:6" ht="15" customHeight="1" x14ac:dyDescent="0.35">
      <c r="C932" s="194"/>
      <c r="D932" s="137"/>
      <c r="E932" s="66"/>
      <c r="F932" s="55"/>
    </row>
    <row r="933" spans="3:6" ht="15" customHeight="1" x14ac:dyDescent="0.35">
      <c r="C933" s="194"/>
      <c r="D933" s="137"/>
      <c r="E933" s="66"/>
      <c r="F933" s="55"/>
    </row>
    <row r="934" spans="3:6" ht="15" customHeight="1" x14ac:dyDescent="0.35">
      <c r="C934" s="194"/>
      <c r="D934" s="137"/>
      <c r="E934" s="66"/>
      <c r="F934" s="55"/>
    </row>
    <row r="935" spans="3:6" ht="15" customHeight="1" x14ac:dyDescent="0.35">
      <c r="C935" s="194"/>
      <c r="D935" s="137"/>
      <c r="E935" s="66"/>
      <c r="F935" s="55"/>
    </row>
    <row r="936" spans="3:6" ht="15" customHeight="1" x14ac:dyDescent="0.35">
      <c r="C936" s="194"/>
      <c r="D936" s="137"/>
      <c r="E936" s="66"/>
      <c r="F936" s="55"/>
    </row>
    <row r="937" spans="3:6" ht="15" customHeight="1" x14ac:dyDescent="0.35">
      <c r="C937" s="194"/>
      <c r="D937" s="137"/>
      <c r="E937" s="66"/>
      <c r="F937" s="55"/>
    </row>
    <row r="938" spans="3:6" ht="15" customHeight="1" x14ac:dyDescent="0.35">
      <c r="C938" s="194"/>
      <c r="D938" s="137"/>
      <c r="E938" s="66"/>
      <c r="F938" s="55"/>
    </row>
    <row r="939" spans="3:6" ht="15" customHeight="1" x14ac:dyDescent="0.35">
      <c r="C939" s="194"/>
      <c r="D939" s="137"/>
      <c r="E939" s="66"/>
      <c r="F939" s="55"/>
    </row>
    <row r="940" spans="3:6" ht="15" customHeight="1" x14ac:dyDescent="0.35">
      <c r="C940" s="194"/>
      <c r="D940" s="137"/>
      <c r="E940" s="66"/>
      <c r="F940" s="55"/>
    </row>
    <row r="941" spans="3:6" ht="15" customHeight="1" x14ac:dyDescent="0.35">
      <c r="C941" s="194"/>
      <c r="D941" s="137"/>
      <c r="E941" s="66"/>
      <c r="F941" s="55"/>
    </row>
    <row r="942" spans="3:6" ht="15" customHeight="1" x14ac:dyDescent="0.35">
      <c r="C942" s="194"/>
      <c r="D942" s="137"/>
      <c r="E942" s="66"/>
      <c r="F942" s="55"/>
    </row>
    <row r="943" spans="3:6" ht="15" customHeight="1" x14ac:dyDescent="0.35">
      <c r="C943" s="194"/>
      <c r="D943" s="137"/>
      <c r="E943" s="66"/>
      <c r="F943" s="55"/>
    </row>
    <row r="944" spans="3:6" ht="15" customHeight="1" x14ac:dyDescent="0.35">
      <c r="C944" s="194"/>
      <c r="D944" s="137"/>
      <c r="E944" s="66"/>
      <c r="F944" s="55"/>
    </row>
    <row r="945" spans="3:6" ht="15" customHeight="1" x14ac:dyDescent="0.35">
      <c r="C945" s="194"/>
      <c r="D945" s="137"/>
      <c r="E945" s="66"/>
      <c r="F945" s="55"/>
    </row>
    <row r="946" spans="3:6" ht="15" customHeight="1" x14ac:dyDescent="0.35">
      <c r="C946" s="194"/>
      <c r="D946" s="137"/>
      <c r="E946" s="66"/>
      <c r="F946" s="55"/>
    </row>
    <row r="947" spans="3:6" ht="15" customHeight="1" x14ac:dyDescent="0.35">
      <c r="C947" s="194"/>
      <c r="D947" s="137"/>
      <c r="E947" s="66"/>
      <c r="F947" s="55"/>
    </row>
    <row r="948" spans="3:6" ht="15" customHeight="1" x14ac:dyDescent="0.35">
      <c r="C948" s="194"/>
      <c r="D948" s="137"/>
      <c r="E948" s="66"/>
      <c r="F948" s="55"/>
    </row>
    <row r="949" spans="3:6" ht="15" customHeight="1" x14ac:dyDescent="0.35">
      <c r="C949" s="194"/>
      <c r="D949" s="137"/>
      <c r="E949" s="66"/>
      <c r="F949" s="55"/>
    </row>
    <row r="950" spans="3:6" ht="15" customHeight="1" x14ac:dyDescent="0.35">
      <c r="C950" s="194"/>
      <c r="D950" s="137"/>
      <c r="E950" s="66"/>
      <c r="F950" s="55"/>
    </row>
    <row r="951" spans="3:6" ht="15" customHeight="1" x14ac:dyDescent="0.35">
      <c r="C951" s="194"/>
      <c r="D951" s="137"/>
      <c r="E951" s="66"/>
      <c r="F951" s="55"/>
    </row>
    <row r="952" spans="3:6" ht="15" customHeight="1" x14ac:dyDescent="0.35">
      <c r="C952" s="194"/>
      <c r="D952" s="137"/>
      <c r="E952" s="66"/>
      <c r="F952" s="55"/>
    </row>
    <row r="953" spans="3:6" ht="15" customHeight="1" x14ac:dyDescent="0.35">
      <c r="C953" s="194"/>
      <c r="D953" s="137"/>
      <c r="E953" s="66"/>
      <c r="F953" s="55"/>
    </row>
    <row r="954" spans="3:6" ht="15" customHeight="1" x14ac:dyDescent="0.35">
      <c r="C954" s="194"/>
      <c r="D954" s="137"/>
      <c r="E954" s="66"/>
      <c r="F954" s="55"/>
    </row>
    <row r="955" spans="3:6" ht="15" customHeight="1" x14ac:dyDescent="0.35">
      <c r="C955" s="194"/>
      <c r="D955" s="137"/>
      <c r="E955" s="66"/>
      <c r="F955" s="55"/>
    </row>
    <row r="956" spans="3:6" ht="15" customHeight="1" x14ac:dyDescent="0.35">
      <c r="C956" s="194"/>
      <c r="D956" s="137"/>
      <c r="E956" s="66"/>
      <c r="F956" s="55"/>
    </row>
    <row r="957" spans="3:6" ht="15" customHeight="1" x14ac:dyDescent="0.35">
      <c r="C957" s="194"/>
      <c r="D957" s="137"/>
      <c r="E957" s="66"/>
      <c r="F957" s="55"/>
    </row>
    <row r="958" spans="3:6" ht="15" customHeight="1" x14ac:dyDescent="0.35">
      <c r="C958" s="194"/>
      <c r="D958" s="137"/>
      <c r="E958" s="66"/>
      <c r="F958" s="55"/>
    </row>
    <row r="959" spans="3:6" ht="15" customHeight="1" x14ac:dyDescent="0.35">
      <c r="C959" s="194"/>
      <c r="D959" s="137"/>
      <c r="E959" s="66"/>
      <c r="F959" s="55"/>
    </row>
    <row r="960" spans="3:6" ht="15" customHeight="1" x14ac:dyDescent="0.35">
      <c r="C960" s="194"/>
      <c r="D960" s="137"/>
      <c r="E960" s="66"/>
      <c r="F960" s="55"/>
    </row>
    <row r="961" spans="3:6" ht="15" customHeight="1" x14ac:dyDescent="0.35">
      <c r="C961" s="194"/>
      <c r="D961" s="137"/>
      <c r="E961" s="66"/>
      <c r="F961" s="55"/>
    </row>
    <row r="962" spans="3:6" ht="15" customHeight="1" x14ac:dyDescent="0.35">
      <c r="C962" s="194"/>
      <c r="D962" s="137"/>
      <c r="E962" s="66"/>
      <c r="F962" s="55"/>
    </row>
    <row r="963" spans="3:6" ht="15" customHeight="1" x14ac:dyDescent="0.35">
      <c r="C963" s="194"/>
      <c r="D963" s="137"/>
      <c r="E963" s="66"/>
      <c r="F963" s="55"/>
    </row>
    <row r="964" spans="3:6" ht="15" customHeight="1" x14ac:dyDescent="0.35">
      <c r="C964" s="194"/>
      <c r="D964" s="137"/>
      <c r="E964" s="66"/>
      <c r="F964" s="55"/>
    </row>
    <row r="965" spans="3:6" ht="15" customHeight="1" x14ac:dyDescent="0.35">
      <c r="C965" s="194"/>
      <c r="D965" s="137"/>
      <c r="E965" s="66"/>
      <c r="F965" s="55"/>
    </row>
    <row r="966" spans="3:6" ht="15" customHeight="1" x14ac:dyDescent="0.35">
      <c r="C966" s="194"/>
      <c r="D966" s="137"/>
      <c r="E966" s="66"/>
      <c r="F966" s="55"/>
    </row>
    <row r="967" spans="3:6" ht="15" customHeight="1" x14ac:dyDescent="0.35">
      <c r="C967" s="194"/>
      <c r="D967" s="137"/>
      <c r="E967" s="66"/>
      <c r="F967" s="55"/>
    </row>
    <row r="968" spans="3:6" ht="15" customHeight="1" x14ac:dyDescent="0.35">
      <c r="C968" s="194"/>
      <c r="D968" s="137"/>
      <c r="E968" s="66"/>
      <c r="F968" s="55"/>
    </row>
    <row r="969" spans="3:6" ht="15" customHeight="1" x14ac:dyDescent="0.35">
      <c r="C969" s="194"/>
      <c r="D969" s="137"/>
      <c r="E969" s="66"/>
      <c r="F969" s="55"/>
    </row>
    <row r="970" spans="3:6" ht="15" customHeight="1" x14ac:dyDescent="0.35">
      <c r="C970" s="194"/>
      <c r="D970" s="137"/>
      <c r="E970" s="66"/>
      <c r="F970" s="55"/>
    </row>
    <row r="971" spans="3:6" ht="15" customHeight="1" x14ac:dyDescent="0.35">
      <c r="C971" s="194"/>
      <c r="D971" s="137"/>
      <c r="E971" s="66"/>
      <c r="F971" s="55"/>
    </row>
    <row r="972" spans="3:6" ht="15" customHeight="1" x14ac:dyDescent="0.35">
      <c r="C972" s="194"/>
      <c r="D972" s="137"/>
      <c r="E972" s="66"/>
      <c r="F972" s="55"/>
    </row>
    <row r="973" spans="3:6" ht="15" customHeight="1" x14ac:dyDescent="0.35">
      <c r="C973" s="194"/>
      <c r="D973" s="137"/>
      <c r="E973" s="66"/>
      <c r="F973" s="55"/>
    </row>
    <row r="974" spans="3:6" ht="15" customHeight="1" x14ac:dyDescent="0.35">
      <c r="C974" s="194"/>
      <c r="D974" s="137"/>
      <c r="E974" s="66"/>
      <c r="F974" s="55"/>
    </row>
    <row r="975" spans="3:6" ht="15" customHeight="1" x14ac:dyDescent="0.35">
      <c r="C975" s="194"/>
      <c r="D975" s="137"/>
      <c r="E975" s="66"/>
      <c r="F975" s="55"/>
    </row>
    <row r="976" spans="3:6" ht="15" customHeight="1" x14ac:dyDescent="0.35">
      <c r="C976" s="194"/>
      <c r="D976" s="137"/>
      <c r="E976" s="66"/>
      <c r="F976" s="55"/>
    </row>
    <row r="977" spans="3:6" ht="15" customHeight="1" x14ac:dyDescent="0.35">
      <c r="C977" s="194"/>
      <c r="D977" s="137"/>
      <c r="E977" s="66"/>
      <c r="F977" s="55"/>
    </row>
    <row r="978" spans="3:6" ht="15" customHeight="1" x14ac:dyDescent="0.35">
      <c r="C978" s="194"/>
      <c r="D978" s="137"/>
      <c r="E978" s="66"/>
      <c r="F978" s="55"/>
    </row>
    <row r="979" spans="3:6" ht="15" customHeight="1" x14ac:dyDescent="0.35">
      <c r="C979" s="194"/>
      <c r="D979" s="137"/>
      <c r="E979" s="66"/>
      <c r="F979" s="55"/>
    </row>
    <row r="980" spans="3:6" ht="15" customHeight="1" x14ac:dyDescent="0.35">
      <c r="C980" s="194"/>
      <c r="D980" s="137"/>
      <c r="E980" s="66"/>
      <c r="F980" s="55"/>
    </row>
    <row r="981" spans="3:6" ht="15" customHeight="1" x14ac:dyDescent="0.35">
      <c r="C981" s="194"/>
      <c r="D981" s="137"/>
      <c r="E981" s="66"/>
      <c r="F981" s="55"/>
    </row>
    <row r="982" spans="3:6" ht="15" customHeight="1" x14ac:dyDescent="0.35">
      <c r="C982" s="194"/>
      <c r="D982" s="137"/>
      <c r="E982" s="66"/>
      <c r="F982" s="55"/>
    </row>
    <row r="983" spans="3:6" ht="15" customHeight="1" x14ac:dyDescent="0.35">
      <c r="C983" s="194"/>
      <c r="D983" s="137"/>
      <c r="E983" s="66"/>
      <c r="F983" s="55"/>
    </row>
    <row r="984" spans="3:6" ht="15" customHeight="1" x14ac:dyDescent="0.35">
      <c r="C984" s="194"/>
      <c r="D984" s="137"/>
      <c r="E984" s="66"/>
      <c r="F984" s="55"/>
    </row>
    <row r="985" spans="3:6" ht="15" customHeight="1" x14ac:dyDescent="0.35">
      <c r="C985" s="194"/>
      <c r="D985" s="137"/>
      <c r="E985" s="66"/>
      <c r="F985" s="55"/>
    </row>
    <row r="986" spans="3:6" ht="15" customHeight="1" x14ac:dyDescent="0.35">
      <c r="C986" s="194"/>
      <c r="D986" s="137"/>
      <c r="E986" s="66"/>
      <c r="F986" s="55"/>
    </row>
    <row r="987" spans="3:6" ht="15" customHeight="1" x14ac:dyDescent="0.35">
      <c r="C987" s="194"/>
      <c r="D987" s="137"/>
      <c r="E987" s="66"/>
      <c r="F987" s="55"/>
    </row>
    <row r="988" spans="3:6" ht="15" customHeight="1" x14ac:dyDescent="0.35">
      <c r="C988" s="194"/>
      <c r="D988" s="137"/>
      <c r="E988" s="66"/>
      <c r="F988" s="55"/>
    </row>
    <row r="989" spans="3:6" ht="15" customHeight="1" x14ac:dyDescent="0.35">
      <c r="C989" s="194"/>
      <c r="D989" s="137"/>
      <c r="E989" s="66"/>
      <c r="F989" s="55"/>
    </row>
    <row r="990" spans="3:6" ht="15" customHeight="1" x14ac:dyDescent="0.35">
      <c r="C990" s="194"/>
      <c r="D990" s="137"/>
      <c r="E990" s="66"/>
      <c r="F990" s="55"/>
    </row>
    <row r="991" spans="3:6" ht="15" customHeight="1" x14ac:dyDescent="0.35">
      <c r="C991" s="194"/>
      <c r="D991" s="137"/>
      <c r="E991" s="66"/>
      <c r="F991" s="55"/>
    </row>
    <row r="992" spans="3:6" ht="15" customHeight="1" x14ac:dyDescent="0.35">
      <c r="C992" s="194"/>
      <c r="D992" s="137"/>
      <c r="E992" s="66"/>
      <c r="F992" s="55"/>
    </row>
    <row r="993" spans="3:6" ht="15" customHeight="1" x14ac:dyDescent="0.35">
      <c r="C993" s="194"/>
      <c r="D993" s="137"/>
      <c r="E993" s="66"/>
      <c r="F993" s="55"/>
    </row>
    <row r="994" spans="3:6" ht="15" customHeight="1" x14ac:dyDescent="0.35">
      <c r="C994" s="194"/>
      <c r="D994" s="137"/>
      <c r="E994" s="66"/>
      <c r="F994" s="55"/>
    </row>
    <row r="995" spans="3:6" ht="15" customHeight="1" x14ac:dyDescent="0.35">
      <c r="C995" s="194"/>
      <c r="D995" s="137"/>
      <c r="E995" s="66"/>
      <c r="F995" s="55"/>
    </row>
    <row r="996" spans="3:6" ht="15" customHeight="1" x14ac:dyDescent="0.35">
      <c r="C996" s="194"/>
      <c r="D996" s="137"/>
      <c r="E996" s="66"/>
      <c r="F996" s="55"/>
    </row>
    <row r="997" spans="3:6" ht="15" customHeight="1" x14ac:dyDescent="0.35">
      <c r="C997" s="194"/>
      <c r="D997" s="137"/>
      <c r="E997" s="66"/>
      <c r="F997" s="55"/>
    </row>
    <row r="998" spans="3:6" ht="15" customHeight="1" x14ac:dyDescent="0.35">
      <c r="C998" s="194"/>
      <c r="D998" s="137"/>
      <c r="E998" s="66"/>
      <c r="F998" s="55"/>
    </row>
    <row r="999" spans="3:6" ht="15" customHeight="1" x14ac:dyDescent="0.35">
      <c r="C999" s="194"/>
      <c r="D999" s="137"/>
      <c r="E999" s="66"/>
      <c r="F999" s="55"/>
    </row>
    <row r="1000" spans="3:6" ht="15" customHeight="1" x14ac:dyDescent="0.35">
      <c r="C1000" s="194"/>
      <c r="D1000" s="137"/>
      <c r="E1000" s="66"/>
      <c r="F1000" s="55"/>
    </row>
  </sheetData>
  <sheetProtection algorithmName="SHA-512" hashValue="VBIfFltphkcVTa7VXIEHebSswGYxbnTGveJ7pHUES31frJJHtyUabarWgLd7JhTEMQQX73XalQw9cPgAY94Vrw==" saltValue="RTt7L6ojwaOWhLNB9ckHgg==" spinCount="100000" sheet="1" scenarios="1" formatCells="0" formatColumns="0" insertRows="0" deleteRows="0" autoFilter="0"/>
  <autoFilter ref="A5:A85" xr:uid="{00000000-0009-0000-0000-000000000000}"/>
  <dataConsolidate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1</oddHeader>
    <oddFooter>&amp;CSide &amp;P</oddFooter>
  </headerFooter>
  <rowBreaks count="1" manualBreakCount="1">
    <brk id="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ColWidth="8.81640625" defaultRowHeight="14.5" x14ac:dyDescent="0.35"/>
  <cols>
    <col min="1" max="1" width="46.7265625" bestFit="1" customWidth="1"/>
    <col min="2" max="2" width="9.81640625" bestFit="1" customWidth="1"/>
  </cols>
  <sheetData>
    <row r="1" spans="1:2" x14ac:dyDescent="0.35">
      <c r="A1" t="s">
        <v>36</v>
      </c>
    </row>
    <row r="2" spans="1:2" ht="24.75" customHeight="1" x14ac:dyDescent="0.35">
      <c r="A2" s="9" t="s">
        <v>37</v>
      </c>
      <c r="B2" s="12" t="s">
        <v>97</v>
      </c>
    </row>
    <row r="3" spans="1:2" x14ac:dyDescent="0.35">
      <c r="A3" s="9" t="s">
        <v>30</v>
      </c>
      <c r="B3" s="11">
        <v>0</v>
      </c>
    </row>
    <row r="4" spans="1:2" x14ac:dyDescent="0.35">
      <c r="A4" s="9" t="s">
        <v>31</v>
      </c>
      <c r="B4" s="11">
        <v>3068675</v>
      </c>
    </row>
    <row r="5" spans="1:2" x14ac:dyDescent="0.35">
      <c r="A5" s="9" t="s">
        <v>32</v>
      </c>
      <c r="B5" s="11">
        <v>329009</v>
      </c>
    </row>
    <row r="6" spans="1:2" x14ac:dyDescent="0.35">
      <c r="A6" s="9" t="s">
        <v>33</v>
      </c>
      <c r="B6" s="9">
        <v>0</v>
      </c>
    </row>
    <row r="7" spans="1:2" x14ac:dyDescent="0.35">
      <c r="A7" s="9" t="s">
        <v>34</v>
      </c>
      <c r="B7" s="11">
        <v>408067</v>
      </c>
    </row>
    <row r="8" spans="1:2" ht="15" thickBot="1" x14ac:dyDescent="0.4">
      <c r="A8" s="9" t="s">
        <v>35</v>
      </c>
      <c r="B8" s="11">
        <v>2989614</v>
      </c>
    </row>
    <row r="9" spans="1:2" x14ac:dyDescent="0.35">
      <c r="A9" s="13" t="s">
        <v>39</v>
      </c>
      <c r="B9" s="14">
        <f>+B3+B4+B5-B6-B7-B8</f>
        <v>3</v>
      </c>
    </row>
  </sheetData>
  <sheetProtection algorithmName="SHA-512" hashValue="MQSeYczeFkJmYk8dUAKRqUVCyECjiGXqlIT00+Y23rVgDmHYIMZDVzf+nTH6xlXLl6Xn+IOp7TcCdTMG6FP8Mw==" saltValue="1GA6h+AGqGhSxZPS4yemCw==" spinCount="100000" sheet="1" scenarios="1" formatCells="0" formatColumns="0" insertRows="0" deleteRows="0" autoFilter="0"/>
  <dataConsolidate/>
  <phoneticPr fontId="3" type="noConversion"/>
  <pageMargins left="0.7" right="0.7" top="0.75" bottom="0.75" header="0.3" footer="0.3"/>
  <pageSetup paperSize="9" orientation="portrait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9"/>
  <sheetViews>
    <sheetView workbookViewId="0"/>
  </sheetViews>
  <sheetFormatPr defaultColWidth="8.81640625" defaultRowHeight="14.5" x14ac:dyDescent="0.35"/>
  <cols>
    <col min="1" max="1" width="46.7265625" style="47" bestFit="1" customWidth="1"/>
    <col min="2" max="2" width="9.81640625" style="47" bestFit="1" customWidth="1"/>
    <col min="3" max="16384" width="8.81640625" style="47"/>
  </cols>
  <sheetData>
    <row r="1" spans="1:2" x14ac:dyDescent="0.35">
      <c r="A1" s="47" t="s">
        <v>52</v>
      </c>
    </row>
    <row r="2" spans="1:2" ht="24.75" customHeight="1" x14ac:dyDescent="0.35">
      <c r="A2" s="9" t="s">
        <v>37</v>
      </c>
      <c r="B2" s="12" t="s">
        <v>97</v>
      </c>
    </row>
    <row r="3" spans="1:2" x14ac:dyDescent="0.35">
      <c r="A3" s="9" t="s">
        <v>30</v>
      </c>
      <c r="B3" s="11">
        <v>0</v>
      </c>
    </row>
    <row r="4" spans="1:2" x14ac:dyDescent="0.35">
      <c r="A4" s="9" t="s">
        <v>31</v>
      </c>
      <c r="B4" s="11">
        <v>0</v>
      </c>
    </row>
    <row r="5" spans="1:2" x14ac:dyDescent="0.35">
      <c r="A5" s="9" t="s">
        <v>32</v>
      </c>
      <c r="B5" s="11">
        <v>0</v>
      </c>
    </row>
    <row r="6" spans="1:2" x14ac:dyDescent="0.35">
      <c r="A6" s="9" t="s">
        <v>33</v>
      </c>
      <c r="B6" s="9">
        <v>0</v>
      </c>
    </row>
    <row r="7" spans="1:2" x14ac:dyDescent="0.35">
      <c r="A7" s="9" t="s">
        <v>34</v>
      </c>
      <c r="B7" s="11">
        <v>0</v>
      </c>
    </row>
    <row r="8" spans="1:2" ht="15" thickBot="1" x14ac:dyDescent="0.4">
      <c r="A8" s="9" t="s">
        <v>35</v>
      </c>
      <c r="B8" s="11">
        <v>0</v>
      </c>
    </row>
    <row r="9" spans="1:2" x14ac:dyDescent="0.35">
      <c r="A9" s="13" t="s">
        <v>39</v>
      </c>
      <c r="B9" s="14">
        <f>+B3+B4+B5-B6-B7-B8</f>
        <v>0</v>
      </c>
    </row>
  </sheetData>
  <sheetProtection algorithmName="SHA-512" hashValue="aVQf5TY+ouyC7COnycXlQHlQWxSS00PIWlq2k3njTXwBrGWI2+ENAvCJ7aPCht8HwkoiS7QRgMPeMbAqr0bifQ==" saltValue="ruY/txMefu6FpQ54Mza6dg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T1000"/>
  <sheetViews>
    <sheetView showGridLines="0" workbookViewId="0"/>
  </sheetViews>
  <sheetFormatPr defaultColWidth="0" defaultRowHeight="15" customHeight="1" x14ac:dyDescent="0.35"/>
  <cols>
    <col min="1" max="1" width="42.54296875" bestFit="1" customWidth="1"/>
    <col min="2" max="2" width="38.54296875" bestFit="1" customWidth="1"/>
    <col min="3" max="3" width="15.7265625" style="174" customWidth="1"/>
    <col min="4" max="4" width="15.7265625" style="83" customWidth="1"/>
    <col min="5" max="5" width="15.7265625" style="62" customWidth="1"/>
    <col min="6" max="6" width="15.7265625" style="54" customWidth="1"/>
    <col min="7" max="8" width="15.7265625" customWidth="1"/>
    <col min="9" max="9" width="27" customWidth="1"/>
    <col min="10" max="20" width="0" style="8" hidden="1" customWidth="1"/>
    <col min="21" max="16384" width="9.1796875" style="8" hidden="1"/>
  </cols>
  <sheetData>
    <row r="1" spans="1:15" ht="15" customHeight="1" x14ac:dyDescent="0.35">
      <c r="A1" s="3" t="s">
        <v>40</v>
      </c>
      <c r="B1" s="1"/>
      <c r="C1" s="1"/>
      <c r="D1" s="1"/>
      <c r="E1" s="1"/>
      <c r="F1" s="1"/>
    </row>
    <row r="2" spans="1:15" ht="15" customHeight="1" x14ac:dyDescent="0.35">
      <c r="B2" s="233" t="s">
        <v>99</v>
      </c>
      <c r="C2" s="233"/>
      <c r="D2" s="233"/>
      <c r="E2" s="233"/>
      <c r="F2" s="233"/>
      <c r="G2" s="233"/>
      <c r="H2" s="233"/>
      <c r="I2" s="233"/>
    </row>
    <row r="3" spans="1:15" ht="15" customHeight="1" x14ac:dyDescent="0.35">
      <c r="B3" s="233"/>
      <c r="C3" s="233"/>
      <c r="D3" s="233"/>
      <c r="E3" s="233"/>
      <c r="F3" s="233"/>
      <c r="G3" s="233"/>
      <c r="H3" s="233"/>
      <c r="I3" s="233"/>
    </row>
    <row r="4" spans="1:15" ht="15" customHeight="1" x14ac:dyDescent="0.35">
      <c r="C4" s="194"/>
      <c r="D4" s="137"/>
      <c r="E4" s="66"/>
      <c r="F4" s="55"/>
    </row>
    <row r="5" spans="1:15" ht="15" customHeight="1" x14ac:dyDescent="0.35">
      <c r="A5" t="s">
        <v>9</v>
      </c>
      <c r="C5" s="195">
        <v>2020</v>
      </c>
      <c r="D5" s="145">
        <v>2019</v>
      </c>
      <c r="E5" s="69">
        <v>2018</v>
      </c>
      <c r="F5" s="59">
        <v>2017</v>
      </c>
      <c r="G5" s="18" t="s">
        <v>57</v>
      </c>
      <c r="H5" s="2" t="s">
        <v>10</v>
      </c>
      <c r="I5" s="4" t="s">
        <v>11</v>
      </c>
    </row>
    <row r="6" spans="1:15" ht="15" customHeight="1" x14ac:dyDescent="0.35">
      <c r="A6" s="22" t="s">
        <v>41</v>
      </c>
      <c r="B6" s="35"/>
      <c r="C6" s="222"/>
      <c r="D6" s="163"/>
      <c r="E6" s="163"/>
      <c r="F6" s="163"/>
      <c r="G6" s="33"/>
      <c r="H6" s="33"/>
      <c r="I6" s="33"/>
    </row>
    <row r="7" spans="1:15" ht="15" customHeight="1" x14ac:dyDescent="0.35">
      <c r="A7" s="212" t="s">
        <v>41</v>
      </c>
      <c r="B7" s="215" t="s">
        <v>0</v>
      </c>
      <c r="C7" s="223">
        <v>75655</v>
      </c>
      <c r="D7" s="224">
        <v>75294.624763039203</v>
      </c>
      <c r="E7" s="224">
        <v>79434</v>
      </c>
      <c r="F7" s="224">
        <v>78980</v>
      </c>
      <c r="G7" s="225">
        <f t="shared" ref="G7:G38" si="0">IF(ISERROR(C7- D7)=TRUE,"",C7 - D7)</f>
        <v>360.37523696079734</v>
      </c>
      <c r="H7" s="216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0,5%</v>
      </c>
      <c r="I7" s="214"/>
      <c r="J7" s="192"/>
      <c r="K7" s="192"/>
      <c r="L7" s="192"/>
      <c r="M7" s="192"/>
      <c r="N7" s="192"/>
      <c r="O7" s="192"/>
    </row>
    <row r="8" spans="1:15" ht="15" customHeight="1" x14ac:dyDescent="0.35">
      <c r="A8" s="212" t="s">
        <v>41</v>
      </c>
      <c r="B8" s="221" t="s">
        <v>1</v>
      </c>
      <c r="C8" s="226">
        <v>20755</v>
      </c>
      <c r="D8" s="227">
        <v>22143.433294784962</v>
      </c>
      <c r="E8" s="227">
        <v>8357</v>
      </c>
      <c r="F8" s="227">
        <v>10336</v>
      </c>
      <c r="G8" s="228">
        <f t="shared" si="0"/>
        <v>-1388.4332947849616</v>
      </c>
      <c r="H8" s="217" t="str">
        <f t="shared" si="1"/>
        <v>-6,3%</v>
      </c>
      <c r="I8" s="220"/>
      <c r="J8" s="192"/>
      <c r="K8" s="192"/>
      <c r="L8" s="192"/>
      <c r="M8" s="192"/>
      <c r="N8" s="192"/>
      <c r="O8" s="192"/>
    </row>
    <row r="9" spans="1:15" ht="15" customHeight="1" x14ac:dyDescent="0.35">
      <c r="A9" s="212" t="s">
        <v>41</v>
      </c>
      <c r="B9" s="215" t="s">
        <v>2</v>
      </c>
      <c r="C9" s="223">
        <v>151701</v>
      </c>
      <c r="D9" s="224">
        <v>140273.40287458053</v>
      </c>
      <c r="E9" s="224">
        <v>184629</v>
      </c>
      <c r="F9" s="224">
        <v>144230</v>
      </c>
      <c r="G9" s="225">
        <f t="shared" si="0"/>
        <v>11427.597125419474</v>
      </c>
      <c r="H9" s="216" t="str">
        <f t="shared" si="1"/>
        <v>8,1%▲</v>
      </c>
      <c r="I9" s="214"/>
      <c r="J9" s="192"/>
      <c r="K9" s="192"/>
      <c r="L9" s="192"/>
      <c r="M9" s="192"/>
      <c r="N9" s="192"/>
      <c r="O9" s="192"/>
    </row>
    <row r="10" spans="1:15" ht="15" customHeight="1" x14ac:dyDescent="0.35">
      <c r="A10" s="212" t="s">
        <v>41</v>
      </c>
      <c r="B10" s="221" t="s">
        <v>3</v>
      </c>
      <c r="C10" s="226">
        <v>0</v>
      </c>
      <c r="D10" s="227">
        <v>24.044334281550743</v>
      </c>
      <c r="E10" s="227">
        <v>451</v>
      </c>
      <c r="F10" s="227">
        <v>335</v>
      </c>
      <c r="G10" s="228">
        <f t="shared" si="0"/>
        <v>-24.044334281550743</v>
      </c>
      <c r="H10" s="217" t="str">
        <f t="shared" si="1"/>
        <v>-100,0%▼</v>
      </c>
      <c r="I10" s="220"/>
      <c r="J10" s="192"/>
      <c r="K10" s="192"/>
      <c r="L10" s="192"/>
      <c r="M10" s="192"/>
      <c r="N10" s="192"/>
      <c r="O10" s="192"/>
    </row>
    <row r="11" spans="1:15" ht="15" customHeight="1" x14ac:dyDescent="0.35">
      <c r="A11" s="212" t="s">
        <v>41</v>
      </c>
      <c r="B11" s="215" t="s">
        <v>4</v>
      </c>
      <c r="C11" s="223">
        <v>0</v>
      </c>
      <c r="D11" s="224"/>
      <c r="E11" s="224"/>
      <c r="F11" s="224"/>
      <c r="G11" s="225">
        <f t="shared" si="0"/>
        <v>0</v>
      </c>
      <c r="H11" s="216" t="str">
        <f t="shared" si="1"/>
        <v/>
      </c>
      <c r="I11" s="214"/>
      <c r="J11" s="192"/>
      <c r="K11" s="192"/>
      <c r="L11" s="192"/>
      <c r="M11" s="192"/>
      <c r="N11" s="192"/>
      <c r="O11" s="192"/>
    </row>
    <row r="12" spans="1:15" ht="15" customHeight="1" x14ac:dyDescent="0.35">
      <c r="A12" s="212" t="s">
        <v>41</v>
      </c>
      <c r="B12" s="221" t="s">
        <v>5</v>
      </c>
      <c r="C12" s="226">
        <v>-30522</v>
      </c>
      <c r="D12" s="227">
        <v>-52435</v>
      </c>
      <c r="E12" s="227">
        <v>-58070</v>
      </c>
      <c r="F12" s="227">
        <v>-48609</v>
      </c>
      <c r="G12" s="228">
        <f t="shared" si="0"/>
        <v>21913</v>
      </c>
      <c r="H12" s="217" t="str">
        <f t="shared" si="1"/>
        <v>-41,8%▼</v>
      </c>
      <c r="I12" s="220"/>
      <c r="J12" s="192"/>
      <c r="K12" s="192"/>
      <c r="L12" s="192"/>
      <c r="M12" s="192"/>
      <c r="N12" s="192"/>
      <c r="O12" s="192"/>
    </row>
    <row r="13" spans="1:15" ht="15" customHeight="1" x14ac:dyDescent="0.35">
      <c r="A13" s="212" t="s">
        <v>41</v>
      </c>
      <c r="B13" s="215" t="s">
        <v>6</v>
      </c>
      <c r="C13" s="223"/>
      <c r="D13" s="224"/>
      <c r="E13" s="224"/>
      <c r="F13" s="224">
        <v>-1026</v>
      </c>
      <c r="G13" s="225">
        <f t="shared" si="0"/>
        <v>0</v>
      </c>
      <c r="H13" s="216" t="str">
        <f t="shared" si="1"/>
        <v/>
      </c>
      <c r="I13" s="214"/>
      <c r="J13" s="192"/>
      <c r="K13" s="192"/>
      <c r="L13" s="192"/>
      <c r="M13" s="192"/>
      <c r="N13" s="192"/>
      <c r="O13" s="192"/>
    </row>
    <row r="14" spans="1:15" ht="15" customHeight="1" x14ac:dyDescent="0.35">
      <c r="A14" s="212" t="s">
        <v>41</v>
      </c>
      <c r="B14" s="221" t="s">
        <v>7</v>
      </c>
      <c r="C14" s="226"/>
      <c r="D14" s="227"/>
      <c r="E14" s="227"/>
      <c r="F14" s="227"/>
      <c r="G14" s="228">
        <f t="shared" si="0"/>
        <v>0</v>
      </c>
      <c r="H14" s="217" t="str">
        <f t="shared" si="1"/>
        <v/>
      </c>
      <c r="I14" s="220"/>
      <c r="J14" s="192"/>
      <c r="K14" s="192"/>
      <c r="L14" s="192"/>
      <c r="M14" s="192"/>
      <c r="N14" s="192"/>
      <c r="O14" s="192"/>
    </row>
    <row r="15" spans="1:15" s="29" customFormat="1" ht="15" customHeight="1" x14ac:dyDescent="0.35">
      <c r="A15" s="213" t="s">
        <v>41</v>
      </c>
      <c r="B15" s="218" t="s">
        <v>8</v>
      </c>
      <c r="C15" s="206">
        <f>SUMIFS((C7:C14),($A$7:$A$14),$A$15)</f>
        <v>217589</v>
      </c>
      <c r="D15" s="206">
        <f>SUMIFS((D7:D14),($A$7:$A$14),$A$15)</f>
        <v>185300.50526668623</v>
      </c>
      <c r="E15" s="206">
        <f>SUMIFS((E7:E14),(A7:A14),A15)</f>
        <v>214801</v>
      </c>
      <c r="F15" s="206">
        <f>SUMIFS((F7:F14),(A7:A14),A15)</f>
        <v>184246</v>
      </c>
      <c r="G15" s="229">
        <f t="shared" si="0"/>
        <v>32288.494733313768</v>
      </c>
      <c r="H15" s="219" t="str">
        <f t="shared" si="1"/>
        <v>17,4%▲</v>
      </c>
      <c r="I15" s="209"/>
      <c r="J15" s="28"/>
      <c r="K15" s="28"/>
      <c r="L15" s="28"/>
      <c r="M15" s="28"/>
      <c r="N15" s="28"/>
      <c r="O15" s="28"/>
    </row>
    <row r="16" spans="1:15" ht="15" customHeight="1" x14ac:dyDescent="0.35">
      <c r="A16" s="22" t="s">
        <v>42</v>
      </c>
      <c r="B16" s="35"/>
      <c r="C16" s="230"/>
      <c r="D16" s="170"/>
      <c r="E16" s="170"/>
      <c r="F16" s="170"/>
      <c r="G16" s="168">
        <f t="shared" si="0"/>
        <v>0</v>
      </c>
      <c r="H16" s="159" t="str">
        <f t="shared" si="1"/>
        <v/>
      </c>
      <c r="I16" s="33"/>
    </row>
    <row r="17" spans="1:15" ht="15" customHeight="1" x14ac:dyDescent="0.35">
      <c r="A17" s="212" t="s">
        <v>42</v>
      </c>
      <c r="B17" s="215" t="s">
        <v>0</v>
      </c>
      <c r="C17" s="223">
        <v>20227</v>
      </c>
      <c r="D17" s="224">
        <v>20009.425932549093</v>
      </c>
      <c r="E17" s="224">
        <v>20637</v>
      </c>
      <c r="F17" s="224">
        <v>20706</v>
      </c>
      <c r="G17" s="225">
        <f t="shared" si="0"/>
        <v>217.57406745090702</v>
      </c>
      <c r="H17" s="216" t="str">
        <f t="shared" si="1"/>
        <v>1,1%</v>
      </c>
      <c r="I17" s="214"/>
      <c r="J17" s="192"/>
      <c r="K17" s="192"/>
      <c r="L17" s="192"/>
      <c r="M17" s="192"/>
      <c r="N17" s="192"/>
      <c r="O17" s="192"/>
    </row>
    <row r="18" spans="1:15" ht="15" customHeight="1" x14ac:dyDescent="0.35">
      <c r="A18" s="212" t="s">
        <v>42</v>
      </c>
      <c r="B18" s="221" t="s">
        <v>1</v>
      </c>
      <c r="C18" s="226">
        <v>5549</v>
      </c>
      <c r="D18" s="227">
        <v>5884.5819312966423</v>
      </c>
      <c r="E18" s="227">
        <v>2171</v>
      </c>
      <c r="F18" s="227">
        <v>2710</v>
      </c>
      <c r="G18" s="228">
        <f t="shared" si="0"/>
        <v>-335.58193129664232</v>
      </c>
      <c r="H18" s="217" t="str">
        <f t="shared" si="1"/>
        <v>-5,7%</v>
      </c>
      <c r="I18" s="220"/>
      <c r="J18" s="192"/>
      <c r="K18" s="192"/>
      <c r="L18" s="192"/>
      <c r="M18" s="192"/>
      <c r="N18" s="192"/>
      <c r="O18" s="192"/>
    </row>
    <row r="19" spans="1:15" ht="15" customHeight="1" x14ac:dyDescent="0.35">
      <c r="A19" s="212" t="s">
        <v>42</v>
      </c>
      <c r="B19" s="215" t="s">
        <v>2</v>
      </c>
      <c r="C19" s="223">
        <v>40558</v>
      </c>
      <c r="D19" s="224">
        <v>37277.432140193654</v>
      </c>
      <c r="E19" s="224">
        <v>47966</v>
      </c>
      <c r="F19" s="224">
        <v>37812</v>
      </c>
      <c r="G19" s="225">
        <f t="shared" si="0"/>
        <v>3280.567859806346</v>
      </c>
      <c r="H19" s="216" t="str">
        <f t="shared" si="1"/>
        <v>8,8%▲</v>
      </c>
      <c r="I19" s="214"/>
      <c r="J19" s="192"/>
      <c r="K19" s="192"/>
      <c r="L19" s="192"/>
      <c r="M19" s="192"/>
      <c r="N19" s="192"/>
      <c r="O19" s="192"/>
    </row>
    <row r="20" spans="1:15" ht="15" customHeight="1" x14ac:dyDescent="0.35">
      <c r="A20" s="212" t="s">
        <v>42</v>
      </c>
      <c r="B20" s="221" t="s">
        <v>3</v>
      </c>
      <c r="C20" s="226">
        <v>0</v>
      </c>
      <c r="D20" s="227">
        <v>6.3897433238861252</v>
      </c>
      <c r="E20" s="227">
        <v>117</v>
      </c>
      <c r="F20" s="227">
        <v>88</v>
      </c>
      <c r="G20" s="228">
        <f t="shared" si="0"/>
        <v>-6.3897433238861252</v>
      </c>
      <c r="H20" s="217" t="str">
        <f t="shared" si="1"/>
        <v>-100,0%▼</v>
      </c>
      <c r="I20" s="220"/>
      <c r="J20" s="192"/>
      <c r="K20" s="192"/>
      <c r="L20" s="192"/>
      <c r="M20" s="192"/>
      <c r="N20" s="192"/>
      <c r="O20" s="192"/>
    </row>
    <row r="21" spans="1:15" ht="15" customHeight="1" x14ac:dyDescent="0.35">
      <c r="A21" s="212" t="s">
        <v>42</v>
      </c>
      <c r="B21" s="215" t="s">
        <v>4</v>
      </c>
      <c r="C21" s="223">
        <v>0</v>
      </c>
      <c r="D21" s="224"/>
      <c r="E21" s="224"/>
      <c r="F21" s="224"/>
      <c r="G21" s="225">
        <f t="shared" si="0"/>
        <v>0</v>
      </c>
      <c r="H21" s="216" t="str">
        <f t="shared" si="1"/>
        <v/>
      </c>
      <c r="I21" s="214"/>
      <c r="J21" s="192"/>
      <c r="K21" s="192"/>
      <c r="L21" s="192"/>
      <c r="M21" s="192"/>
      <c r="N21" s="192"/>
      <c r="O21" s="192"/>
    </row>
    <row r="22" spans="1:15" ht="15" customHeight="1" x14ac:dyDescent="0.35">
      <c r="A22" s="212" t="s">
        <v>42</v>
      </c>
      <c r="B22" s="221" t="s">
        <v>5</v>
      </c>
      <c r="C22" s="226">
        <v>-8160</v>
      </c>
      <c r="D22" s="227">
        <v>-13934.450131965237</v>
      </c>
      <c r="E22" s="227">
        <v>-15087</v>
      </c>
      <c r="F22" s="227">
        <v>-12744</v>
      </c>
      <c r="G22" s="228">
        <f t="shared" si="0"/>
        <v>5774.4501319652372</v>
      </c>
      <c r="H22" s="217" t="str">
        <f t="shared" si="1"/>
        <v>-41,4%▼</v>
      </c>
      <c r="I22" s="220"/>
      <c r="J22" s="192"/>
      <c r="K22" s="192"/>
      <c r="L22" s="192"/>
      <c r="M22" s="192"/>
      <c r="N22" s="192"/>
      <c r="O22" s="192"/>
    </row>
    <row r="23" spans="1:15" ht="15" customHeight="1" x14ac:dyDescent="0.35">
      <c r="A23" s="212" t="s">
        <v>42</v>
      </c>
      <c r="B23" s="215" t="s">
        <v>6</v>
      </c>
      <c r="C23" s="223"/>
      <c r="D23" s="224"/>
      <c r="E23" s="224"/>
      <c r="F23" s="224">
        <v>-269</v>
      </c>
      <c r="G23" s="225">
        <f t="shared" si="0"/>
        <v>0</v>
      </c>
      <c r="H23" s="216" t="str">
        <f t="shared" si="1"/>
        <v/>
      </c>
      <c r="I23" s="214"/>
      <c r="J23" s="192"/>
      <c r="K23" s="192"/>
      <c r="L23" s="192"/>
      <c r="M23" s="192"/>
      <c r="N23" s="192"/>
      <c r="O23" s="192"/>
    </row>
    <row r="24" spans="1:15" ht="15" customHeight="1" x14ac:dyDescent="0.35">
      <c r="A24" s="212" t="s">
        <v>42</v>
      </c>
      <c r="B24" s="221" t="s">
        <v>7</v>
      </c>
      <c r="C24" s="226"/>
      <c r="D24" s="227"/>
      <c r="E24" s="227"/>
      <c r="F24" s="227"/>
      <c r="G24" s="228">
        <f t="shared" si="0"/>
        <v>0</v>
      </c>
      <c r="H24" s="217" t="str">
        <f t="shared" si="1"/>
        <v/>
      </c>
      <c r="I24" s="220"/>
      <c r="J24" s="192"/>
      <c r="K24" s="192"/>
      <c r="L24" s="192"/>
      <c r="M24" s="192"/>
      <c r="N24" s="192"/>
      <c r="O24" s="192"/>
    </row>
    <row r="25" spans="1:15" s="29" customFormat="1" ht="15" customHeight="1" x14ac:dyDescent="0.35">
      <c r="A25" s="213" t="s">
        <v>42</v>
      </c>
      <c r="B25" s="218" t="s">
        <v>8</v>
      </c>
      <c r="C25" s="206">
        <f>SUMIFS((C7:C24),($A$7:$A$24),$A$25)</f>
        <v>58174</v>
      </c>
      <c r="D25" s="206">
        <f>SUMIFS((D7:D24),($A$7:$A$24),$A$25)</f>
        <v>49243.379615398037</v>
      </c>
      <c r="E25" s="206">
        <f>SUMIFS((E7:E24),(A7:A24),A25)</f>
        <v>55804</v>
      </c>
      <c r="F25" s="206">
        <f>SUMIFS((F7:F24),(A7:A24),A25)</f>
        <v>48303</v>
      </c>
      <c r="G25" s="229">
        <f t="shared" si="0"/>
        <v>8930.6203846019635</v>
      </c>
      <c r="H25" s="219" t="str">
        <f t="shared" si="1"/>
        <v>18,1%▲</v>
      </c>
      <c r="I25" s="209"/>
      <c r="J25" s="28"/>
      <c r="K25" s="28"/>
      <c r="L25" s="28"/>
      <c r="M25" s="28"/>
      <c r="N25" s="28"/>
      <c r="O25" s="28"/>
    </row>
    <row r="26" spans="1:15" ht="15" customHeight="1" x14ac:dyDescent="0.35">
      <c r="A26" s="22" t="s">
        <v>43</v>
      </c>
      <c r="B26" s="35"/>
      <c r="C26" s="230"/>
      <c r="D26" s="170"/>
      <c r="E26" s="170"/>
      <c r="F26" s="170"/>
      <c r="G26" s="168">
        <f t="shared" si="0"/>
        <v>0</v>
      </c>
      <c r="H26" s="159" t="str">
        <f t="shared" si="1"/>
        <v/>
      </c>
      <c r="I26" s="33"/>
    </row>
    <row r="27" spans="1:15" ht="15" customHeight="1" x14ac:dyDescent="0.35">
      <c r="A27" s="212" t="s">
        <v>43</v>
      </c>
      <c r="B27" s="215" t="s">
        <v>0</v>
      </c>
      <c r="C27" s="223">
        <v>19345</v>
      </c>
      <c r="D27" s="224">
        <v>19242.809156185402</v>
      </c>
      <c r="E27" s="224">
        <v>20413</v>
      </c>
      <c r="F27" s="224">
        <v>20703</v>
      </c>
      <c r="G27" s="225">
        <f t="shared" si="0"/>
        <v>102.19084381459834</v>
      </c>
      <c r="H27" s="216" t="str">
        <f t="shared" si="1"/>
        <v>0,5%</v>
      </c>
      <c r="I27" s="214"/>
      <c r="J27" s="192"/>
      <c r="K27" s="192"/>
      <c r="L27" s="192"/>
      <c r="M27" s="192"/>
      <c r="N27" s="192"/>
      <c r="O27" s="192"/>
    </row>
    <row r="28" spans="1:15" ht="15" customHeight="1" x14ac:dyDescent="0.35">
      <c r="A28" s="212" t="s">
        <v>43</v>
      </c>
      <c r="B28" s="221" t="s">
        <v>1</v>
      </c>
      <c r="C28" s="226">
        <v>5307</v>
      </c>
      <c r="D28" s="227">
        <v>5659.1272258180461</v>
      </c>
      <c r="E28" s="227">
        <v>2147</v>
      </c>
      <c r="F28" s="227">
        <v>2709</v>
      </c>
      <c r="G28" s="228">
        <f t="shared" si="0"/>
        <v>-352.1272258180461</v>
      </c>
      <c r="H28" s="217" t="str">
        <f t="shared" si="1"/>
        <v>-6,2%</v>
      </c>
      <c r="I28" s="220"/>
      <c r="J28" s="192"/>
      <c r="K28" s="192"/>
      <c r="L28" s="192"/>
      <c r="M28" s="192"/>
      <c r="N28" s="192"/>
      <c r="O28" s="192"/>
    </row>
    <row r="29" spans="1:15" ht="15" customHeight="1" x14ac:dyDescent="0.35">
      <c r="A29" s="212" t="s">
        <v>43</v>
      </c>
      <c r="B29" s="215" t="s">
        <v>2</v>
      </c>
      <c r="C29" s="223">
        <v>38790</v>
      </c>
      <c r="D29" s="224">
        <v>35849.230004122132</v>
      </c>
      <c r="E29" s="224">
        <v>47445</v>
      </c>
      <c r="F29" s="224">
        <v>37806</v>
      </c>
      <c r="G29" s="225">
        <f t="shared" si="0"/>
        <v>2940.7699958778685</v>
      </c>
      <c r="H29" s="216" t="str">
        <f t="shared" si="1"/>
        <v>8,2%▲</v>
      </c>
      <c r="I29" s="214"/>
      <c r="J29" s="192"/>
      <c r="K29" s="192"/>
      <c r="L29" s="192"/>
      <c r="M29" s="192"/>
      <c r="N29" s="192"/>
      <c r="O29" s="192"/>
    </row>
    <row r="30" spans="1:15" ht="15" customHeight="1" x14ac:dyDescent="0.35">
      <c r="A30" s="212" t="s">
        <v>43</v>
      </c>
      <c r="B30" s="221" t="s">
        <v>3</v>
      </c>
      <c r="C30" s="226">
        <v>0</v>
      </c>
      <c r="D30" s="227">
        <v>6.1449344800311554</v>
      </c>
      <c r="E30" s="227">
        <v>116</v>
      </c>
      <c r="F30" s="227">
        <v>88</v>
      </c>
      <c r="G30" s="228">
        <f t="shared" si="0"/>
        <v>-6.1449344800311554</v>
      </c>
      <c r="H30" s="217" t="str">
        <f t="shared" si="1"/>
        <v>-100,0%▼</v>
      </c>
      <c r="I30" s="220"/>
      <c r="J30" s="192"/>
      <c r="K30" s="192"/>
      <c r="L30" s="192"/>
      <c r="M30" s="192"/>
      <c r="N30" s="192"/>
      <c r="O30" s="192"/>
    </row>
    <row r="31" spans="1:15" ht="15" customHeight="1" x14ac:dyDescent="0.35">
      <c r="A31" s="212" t="s">
        <v>43</v>
      </c>
      <c r="B31" s="215" t="s">
        <v>4</v>
      </c>
      <c r="C31" s="223"/>
      <c r="D31" s="224"/>
      <c r="E31" s="224"/>
      <c r="F31" s="224"/>
      <c r="G31" s="225">
        <f t="shared" si="0"/>
        <v>0</v>
      </c>
      <c r="H31" s="216" t="str">
        <f t="shared" si="1"/>
        <v/>
      </c>
      <c r="I31" s="214"/>
      <c r="J31" s="192"/>
      <c r="K31" s="192"/>
      <c r="L31" s="192"/>
      <c r="M31" s="192"/>
      <c r="N31" s="192"/>
      <c r="O31" s="192"/>
    </row>
    <row r="32" spans="1:15" ht="15" customHeight="1" x14ac:dyDescent="0.35">
      <c r="A32" s="212" t="s">
        <v>43</v>
      </c>
      <c r="B32" s="221" t="s">
        <v>5</v>
      </c>
      <c r="C32" s="226">
        <v>-7805</v>
      </c>
      <c r="D32" s="227">
        <v>-13400.582579913636</v>
      </c>
      <c r="E32" s="227">
        <v>-14923</v>
      </c>
      <c r="F32" s="227">
        <v>-12741</v>
      </c>
      <c r="G32" s="228">
        <f t="shared" si="0"/>
        <v>5595.5825799136364</v>
      </c>
      <c r="H32" s="217" t="str">
        <f t="shared" si="1"/>
        <v>-41,8%▼</v>
      </c>
      <c r="I32" s="220"/>
      <c r="J32" s="192"/>
      <c r="K32" s="192"/>
      <c r="L32" s="192"/>
      <c r="M32" s="192"/>
      <c r="N32" s="192"/>
      <c r="O32" s="192"/>
    </row>
    <row r="33" spans="1:15" ht="15" customHeight="1" x14ac:dyDescent="0.35">
      <c r="A33" s="212" t="s">
        <v>43</v>
      </c>
      <c r="B33" s="215" t="s">
        <v>6</v>
      </c>
      <c r="C33" s="223"/>
      <c r="D33" s="224"/>
      <c r="E33" s="224"/>
      <c r="F33" s="224">
        <v>-269</v>
      </c>
      <c r="G33" s="225">
        <f t="shared" si="0"/>
        <v>0</v>
      </c>
      <c r="H33" s="216" t="str">
        <f t="shared" si="1"/>
        <v/>
      </c>
      <c r="I33" s="214"/>
      <c r="J33" s="192"/>
      <c r="K33" s="192"/>
      <c r="L33" s="192"/>
      <c r="M33" s="192"/>
      <c r="N33" s="192"/>
      <c r="O33" s="192"/>
    </row>
    <row r="34" spans="1:15" ht="15" customHeight="1" x14ac:dyDescent="0.35">
      <c r="A34" s="212" t="s">
        <v>43</v>
      </c>
      <c r="B34" s="221" t="s">
        <v>7</v>
      </c>
      <c r="C34" s="226"/>
      <c r="D34" s="227"/>
      <c r="E34" s="227"/>
      <c r="F34" s="227"/>
      <c r="G34" s="228">
        <f t="shared" si="0"/>
        <v>0</v>
      </c>
      <c r="H34" s="217" t="str">
        <f t="shared" si="1"/>
        <v/>
      </c>
      <c r="I34" s="220"/>
      <c r="J34" s="192"/>
      <c r="K34" s="192"/>
      <c r="L34" s="192"/>
      <c r="M34" s="192"/>
      <c r="N34" s="192"/>
      <c r="O34" s="192"/>
    </row>
    <row r="35" spans="1:15" s="29" customFormat="1" ht="15" customHeight="1" x14ac:dyDescent="0.35">
      <c r="A35" s="213" t="s">
        <v>43</v>
      </c>
      <c r="B35" s="218" t="s">
        <v>8</v>
      </c>
      <c r="C35" s="206">
        <f>SUMIFS((C7:C34),($A$7:$A$34),$A$35)</f>
        <v>55637</v>
      </c>
      <c r="D35" s="206">
        <f>SUMIFS((D7:D34),($A$7:$A$34),$A$35)</f>
        <v>47356.728740691971</v>
      </c>
      <c r="E35" s="206">
        <f>SUMIFS((E7:E34),(A7:A34),A35)</f>
        <v>55198</v>
      </c>
      <c r="F35" s="206">
        <f>SUMIFS((F7:F34),(A7:A34),A35)</f>
        <v>48296</v>
      </c>
      <c r="G35" s="229">
        <f t="shared" si="0"/>
        <v>8280.2712593080287</v>
      </c>
      <c r="H35" s="219" t="str">
        <f t="shared" si="1"/>
        <v>17,5%▲</v>
      </c>
      <c r="I35" s="209"/>
      <c r="J35" s="28"/>
      <c r="K35" s="28"/>
      <c r="L35" s="28"/>
      <c r="M35" s="28"/>
      <c r="N35" s="28"/>
      <c r="O35" s="28"/>
    </row>
    <row r="36" spans="1:15" ht="15" customHeight="1" x14ac:dyDescent="0.35">
      <c r="A36" s="22" t="s">
        <v>44</v>
      </c>
      <c r="B36" s="35"/>
      <c r="C36" s="230"/>
      <c r="D36" s="170"/>
      <c r="E36" s="170"/>
      <c r="F36" s="170"/>
      <c r="G36" s="168">
        <f t="shared" si="0"/>
        <v>0</v>
      </c>
      <c r="H36" s="159" t="str">
        <f t="shared" si="1"/>
        <v/>
      </c>
      <c r="I36" s="33"/>
    </row>
    <row r="37" spans="1:15" ht="15" customHeight="1" x14ac:dyDescent="0.35">
      <c r="A37" s="212" t="s">
        <v>44</v>
      </c>
      <c r="B37" s="215" t="s">
        <v>0</v>
      </c>
      <c r="C37" s="223">
        <v>15579</v>
      </c>
      <c r="D37" s="224">
        <v>15868.905299212793</v>
      </c>
      <c r="E37" s="224">
        <v>16793</v>
      </c>
      <c r="F37" s="224">
        <v>16750</v>
      </c>
      <c r="G37" s="225">
        <f t="shared" si="0"/>
        <v>-289.90529921279267</v>
      </c>
      <c r="H37" s="216" t="str">
        <f t="shared" si="1"/>
        <v>-1,8%</v>
      </c>
      <c r="I37" s="214"/>
      <c r="J37" s="192"/>
      <c r="K37" s="192"/>
      <c r="L37" s="192"/>
      <c r="M37" s="192"/>
      <c r="N37" s="192"/>
      <c r="O37" s="192"/>
    </row>
    <row r="38" spans="1:15" ht="15" customHeight="1" x14ac:dyDescent="0.35">
      <c r="A38" s="212" t="s">
        <v>44</v>
      </c>
      <c r="B38" s="221" t="s">
        <v>1</v>
      </c>
      <c r="C38" s="226">
        <v>4274</v>
      </c>
      <c r="D38" s="227">
        <v>4666.8941781733965</v>
      </c>
      <c r="E38" s="227">
        <v>1767</v>
      </c>
      <c r="F38" s="227">
        <v>2192</v>
      </c>
      <c r="G38" s="228">
        <f t="shared" si="0"/>
        <v>-392.89417817339654</v>
      </c>
      <c r="H38" s="217" t="str">
        <f t="shared" si="1"/>
        <v>-8,4%▼</v>
      </c>
      <c r="I38" s="220"/>
      <c r="J38" s="192"/>
      <c r="K38" s="192"/>
      <c r="L38" s="192"/>
      <c r="M38" s="192"/>
      <c r="N38" s="192"/>
      <c r="O38" s="192"/>
    </row>
    <row r="39" spans="1:15" ht="15" customHeight="1" x14ac:dyDescent="0.35">
      <c r="A39" s="212" t="s">
        <v>44</v>
      </c>
      <c r="B39" s="215" t="s">
        <v>2</v>
      </c>
      <c r="C39" s="223">
        <v>31239</v>
      </c>
      <c r="D39" s="224">
        <v>29563.668764144488</v>
      </c>
      <c r="E39" s="224">
        <v>39032</v>
      </c>
      <c r="F39" s="224">
        <v>30589</v>
      </c>
      <c r="G39" s="225">
        <f t="shared" ref="G39:G70" si="2">IF(ISERROR(C39- D39)=TRUE,"",C39 - D39)</f>
        <v>1675.3312358555122</v>
      </c>
      <c r="H39" s="216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5,7%</v>
      </c>
      <c r="I39" s="214"/>
      <c r="J39" s="192"/>
      <c r="K39" s="192"/>
      <c r="L39" s="192"/>
      <c r="M39" s="192"/>
      <c r="N39" s="192"/>
      <c r="O39" s="192"/>
    </row>
    <row r="40" spans="1:15" ht="15" customHeight="1" x14ac:dyDescent="0.35">
      <c r="A40" s="212" t="s">
        <v>44</v>
      </c>
      <c r="B40" s="221" t="s">
        <v>3</v>
      </c>
      <c r="C40" s="226"/>
      <c r="D40" s="227">
        <v>5.0675232780208255</v>
      </c>
      <c r="E40" s="227">
        <v>95</v>
      </c>
      <c r="F40" s="227">
        <v>71</v>
      </c>
      <c r="G40" s="228">
        <f t="shared" si="2"/>
        <v>-5.0675232780208255</v>
      </c>
      <c r="H40" s="217" t="str">
        <f t="shared" si="3"/>
        <v>-100,0%▼</v>
      </c>
      <c r="I40" s="220"/>
      <c r="J40" s="192"/>
      <c r="K40" s="192"/>
      <c r="L40" s="192"/>
      <c r="M40" s="192"/>
      <c r="N40" s="192"/>
      <c r="O40" s="192"/>
    </row>
    <row r="41" spans="1:15" ht="15" customHeight="1" x14ac:dyDescent="0.35">
      <c r="A41" s="212" t="s">
        <v>44</v>
      </c>
      <c r="B41" s="215" t="s">
        <v>4</v>
      </c>
      <c r="C41" s="223"/>
      <c r="D41" s="224"/>
      <c r="E41" s="224"/>
      <c r="F41" s="224"/>
      <c r="G41" s="225">
        <f t="shared" si="2"/>
        <v>0</v>
      </c>
      <c r="H41" s="216" t="str">
        <f t="shared" si="3"/>
        <v/>
      </c>
      <c r="I41" s="214"/>
      <c r="J41" s="192"/>
      <c r="K41" s="192"/>
      <c r="L41" s="192"/>
      <c r="M41" s="192"/>
      <c r="N41" s="192"/>
      <c r="O41" s="192"/>
    </row>
    <row r="42" spans="1:15" ht="15" customHeight="1" x14ac:dyDescent="0.35">
      <c r="A42" s="212" t="s">
        <v>44</v>
      </c>
      <c r="B42" s="221" t="s">
        <v>5</v>
      </c>
      <c r="C42" s="226">
        <v>-6285</v>
      </c>
      <c r="D42" s="227">
        <v>-11051.015170858002</v>
      </c>
      <c r="E42" s="227">
        <v>-12277</v>
      </c>
      <c r="F42" s="227">
        <v>-10309</v>
      </c>
      <c r="G42" s="228">
        <f t="shared" si="2"/>
        <v>4766.0151708580015</v>
      </c>
      <c r="H42" s="217" t="str">
        <f t="shared" si="3"/>
        <v>-43,1%▼</v>
      </c>
      <c r="I42" s="220"/>
      <c r="J42" s="192"/>
      <c r="K42" s="192"/>
      <c r="L42" s="192"/>
      <c r="M42" s="192"/>
      <c r="N42" s="192"/>
      <c r="O42" s="192"/>
    </row>
    <row r="43" spans="1:15" ht="15" customHeight="1" x14ac:dyDescent="0.35">
      <c r="A43" s="212" t="s">
        <v>44</v>
      </c>
      <c r="B43" s="215" t="s">
        <v>6</v>
      </c>
      <c r="C43" s="223"/>
      <c r="D43" s="224"/>
      <c r="E43" s="224"/>
      <c r="F43" s="224">
        <v>-218</v>
      </c>
      <c r="G43" s="225">
        <f t="shared" si="2"/>
        <v>0</v>
      </c>
      <c r="H43" s="216" t="str">
        <f t="shared" si="3"/>
        <v/>
      </c>
      <c r="I43" s="214"/>
      <c r="J43" s="192"/>
      <c r="K43" s="192"/>
      <c r="L43" s="192"/>
      <c r="M43" s="192"/>
      <c r="N43" s="192"/>
      <c r="O43" s="192"/>
    </row>
    <row r="44" spans="1:15" ht="15" customHeight="1" x14ac:dyDescent="0.35">
      <c r="A44" s="212" t="s">
        <v>44</v>
      </c>
      <c r="B44" s="221" t="s">
        <v>7</v>
      </c>
      <c r="C44" s="226"/>
      <c r="D44" s="227"/>
      <c r="E44" s="227"/>
      <c r="F44" s="227"/>
      <c r="G44" s="228">
        <f t="shared" si="2"/>
        <v>0</v>
      </c>
      <c r="H44" s="217" t="str">
        <f t="shared" si="3"/>
        <v/>
      </c>
      <c r="I44" s="220"/>
      <c r="J44" s="192"/>
      <c r="K44" s="192"/>
      <c r="L44" s="192"/>
      <c r="M44" s="192"/>
      <c r="N44" s="192"/>
      <c r="O44" s="192"/>
    </row>
    <row r="45" spans="1:15" s="29" customFormat="1" ht="15" customHeight="1" x14ac:dyDescent="0.35">
      <c r="A45" s="213" t="s">
        <v>44</v>
      </c>
      <c r="B45" s="218" t="s">
        <v>8</v>
      </c>
      <c r="C45" s="206">
        <f>SUMIFS((C7:C44),($A$7:$A$44),$A$45)</f>
        <v>44807</v>
      </c>
      <c r="D45" s="206">
        <f>SUMIFS((D7:D44),($A$7:$A$44),$A$45)</f>
        <v>39053.520593950692</v>
      </c>
      <c r="E45" s="206">
        <f>SUMIFS((E7:E44),(A7:A44),A45)</f>
        <v>45410</v>
      </c>
      <c r="F45" s="206">
        <f>SUMIFS((F7:F44),(A7:A44),A45)</f>
        <v>39075</v>
      </c>
      <c r="G45" s="229">
        <f t="shared" si="2"/>
        <v>5753.4794060493077</v>
      </c>
      <c r="H45" s="219" t="str">
        <f t="shared" si="3"/>
        <v>14,7%▲</v>
      </c>
      <c r="I45" s="209"/>
      <c r="J45" s="28"/>
      <c r="K45" s="28"/>
      <c r="L45" s="28"/>
      <c r="M45" s="28"/>
      <c r="N45" s="28"/>
      <c r="O45" s="28"/>
    </row>
    <row r="46" spans="1:15" ht="15" customHeight="1" x14ac:dyDescent="0.35">
      <c r="A46" s="22" t="s">
        <v>45</v>
      </c>
      <c r="B46" s="35"/>
      <c r="C46" s="230"/>
      <c r="D46" s="170"/>
      <c r="E46" s="170"/>
      <c r="F46" s="170"/>
      <c r="G46" s="168">
        <f t="shared" si="2"/>
        <v>0</v>
      </c>
      <c r="H46" s="159" t="str">
        <f t="shared" si="3"/>
        <v/>
      </c>
      <c r="I46" s="33"/>
    </row>
    <row r="47" spans="1:15" ht="15" customHeight="1" x14ac:dyDescent="0.35">
      <c r="A47" s="212" t="s">
        <v>45</v>
      </c>
      <c r="B47" s="215" t="s">
        <v>0</v>
      </c>
      <c r="C47" s="223">
        <v>19041</v>
      </c>
      <c r="D47" s="224">
        <v>19395.328699037862</v>
      </c>
      <c r="E47" s="224">
        <v>20525</v>
      </c>
      <c r="F47" s="224">
        <v>20473</v>
      </c>
      <c r="G47" s="225">
        <f t="shared" si="2"/>
        <v>-354.32869903786195</v>
      </c>
      <c r="H47" s="216" t="str">
        <f t="shared" si="3"/>
        <v>-1,8%</v>
      </c>
      <c r="I47" s="214"/>
      <c r="J47" s="192"/>
      <c r="K47" s="192"/>
      <c r="L47" s="192"/>
      <c r="M47" s="192"/>
      <c r="N47" s="192"/>
      <c r="O47" s="192"/>
    </row>
    <row r="48" spans="1:15" ht="15" customHeight="1" x14ac:dyDescent="0.35">
      <c r="A48" s="212" t="s">
        <v>45</v>
      </c>
      <c r="B48" s="221" t="s">
        <v>1</v>
      </c>
      <c r="C48" s="226">
        <v>5224</v>
      </c>
      <c r="D48" s="227">
        <v>5703.9817733230411</v>
      </c>
      <c r="E48" s="227">
        <v>2159</v>
      </c>
      <c r="F48" s="227">
        <v>2679</v>
      </c>
      <c r="G48" s="228">
        <f t="shared" si="2"/>
        <v>-479.98177332304112</v>
      </c>
      <c r="H48" s="217" t="str">
        <f t="shared" si="3"/>
        <v>-8,4%▼</v>
      </c>
      <c r="I48" s="220"/>
      <c r="J48" s="192"/>
      <c r="K48" s="192"/>
      <c r="L48" s="192"/>
      <c r="M48" s="192"/>
      <c r="N48" s="192"/>
      <c r="O48" s="192"/>
    </row>
    <row r="49" spans="1:15" ht="15" customHeight="1" x14ac:dyDescent="0.35">
      <c r="A49" s="212" t="s">
        <v>45</v>
      </c>
      <c r="B49" s="215" t="s">
        <v>2</v>
      </c>
      <c r="C49" s="223">
        <v>38181</v>
      </c>
      <c r="D49" s="224">
        <v>36133.372933954379</v>
      </c>
      <c r="E49" s="224">
        <v>47706</v>
      </c>
      <c r="F49" s="224">
        <v>37386</v>
      </c>
      <c r="G49" s="225">
        <f t="shared" si="2"/>
        <v>2047.6270660456212</v>
      </c>
      <c r="H49" s="216" t="str">
        <f t="shared" si="3"/>
        <v>5,7%</v>
      </c>
      <c r="I49" s="214"/>
      <c r="J49" s="192"/>
      <c r="K49" s="192"/>
      <c r="L49" s="192"/>
      <c r="M49" s="192"/>
      <c r="N49" s="192"/>
      <c r="O49" s="192"/>
    </row>
    <row r="50" spans="1:15" ht="15" customHeight="1" x14ac:dyDescent="0.35">
      <c r="A50" s="212" t="s">
        <v>45</v>
      </c>
      <c r="B50" s="221" t="s">
        <v>3</v>
      </c>
      <c r="C50" s="226"/>
      <c r="D50" s="227">
        <v>6.1936395620254547</v>
      </c>
      <c r="E50" s="227">
        <v>116</v>
      </c>
      <c r="F50" s="227">
        <v>87</v>
      </c>
      <c r="G50" s="228">
        <f t="shared" si="2"/>
        <v>-6.1936395620254547</v>
      </c>
      <c r="H50" s="217" t="str">
        <f t="shared" si="3"/>
        <v>-100,0%▼</v>
      </c>
      <c r="I50" s="220"/>
      <c r="J50" s="192"/>
      <c r="K50" s="192"/>
      <c r="L50" s="192"/>
      <c r="M50" s="192"/>
      <c r="N50" s="192"/>
      <c r="O50" s="192"/>
    </row>
    <row r="51" spans="1:15" ht="15" customHeight="1" x14ac:dyDescent="0.35">
      <c r="A51" s="212" t="s">
        <v>45</v>
      </c>
      <c r="B51" s="215" t="s">
        <v>4</v>
      </c>
      <c r="C51" s="223"/>
      <c r="D51" s="224"/>
      <c r="E51" s="224"/>
      <c r="F51" s="224"/>
      <c r="G51" s="225">
        <f t="shared" si="2"/>
        <v>0</v>
      </c>
      <c r="H51" s="216" t="str">
        <f t="shared" si="3"/>
        <v/>
      </c>
      <c r="I51" s="214"/>
      <c r="J51" s="192"/>
      <c r="K51" s="192"/>
      <c r="L51" s="192"/>
      <c r="M51" s="192"/>
      <c r="N51" s="192"/>
      <c r="O51" s="192"/>
    </row>
    <row r="52" spans="1:15" ht="15" customHeight="1" x14ac:dyDescent="0.35">
      <c r="A52" s="212" t="s">
        <v>45</v>
      </c>
      <c r="B52" s="221" t="s">
        <v>5</v>
      </c>
      <c r="C52" s="226">
        <v>-7682</v>
      </c>
      <c r="D52" s="227">
        <v>-13506.796319937559</v>
      </c>
      <c r="E52" s="227">
        <v>-15005</v>
      </c>
      <c r="F52" s="227">
        <v>-12600</v>
      </c>
      <c r="G52" s="228">
        <f t="shared" si="2"/>
        <v>5824.796319937559</v>
      </c>
      <c r="H52" s="217" t="str">
        <f t="shared" si="3"/>
        <v>-43,1%▼</v>
      </c>
      <c r="I52" s="220"/>
      <c r="J52" s="192"/>
      <c r="K52" s="192"/>
      <c r="L52" s="192"/>
      <c r="M52" s="192"/>
      <c r="N52" s="192"/>
      <c r="O52" s="192"/>
    </row>
    <row r="53" spans="1:15" ht="15" customHeight="1" x14ac:dyDescent="0.35">
      <c r="A53" s="212" t="s">
        <v>45</v>
      </c>
      <c r="B53" s="215" t="s">
        <v>6</v>
      </c>
      <c r="C53" s="223"/>
      <c r="D53" s="224"/>
      <c r="E53" s="224"/>
      <c r="F53" s="224">
        <v>-266</v>
      </c>
      <c r="G53" s="225">
        <f t="shared" si="2"/>
        <v>0</v>
      </c>
      <c r="H53" s="216" t="str">
        <f t="shared" si="3"/>
        <v/>
      </c>
      <c r="I53" s="214"/>
      <c r="J53" s="192"/>
      <c r="K53" s="192"/>
      <c r="L53" s="192"/>
      <c r="M53" s="192"/>
      <c r="N53" s="192"/>
      <c r="O53" s="192"/>
    </row>
    <row r="54" spans="1:15" ht="15" customHeight="1" x14ac:dyDescent="0.35">
      <c r="A54" s="212" t="s">
        <v>45</v>
      </c>
      <c r="B54" s="221" t="s">
        <v>7</v>
      </c>
      <c r="C54" s="226"/>
      <c r="D54" s="227"/>
      <c r="E54" s="227"/>
      <c r="F54" s="227"/>
      <c r="G54" s="228">
        <f t="shared" si="2"/>
        <v>0</v>
      </c>
      <c r="H54" s="217" t="str">
        <f t="shared" si="3"/>
        <v/>
      </c>
      <c r="I54" s="220"/>
      <c r="J54" s="192"/>
      <c r="K54" s="192"/>
      <c r="L54" s="192"/>
      <c r="M54" s="192"/>
      <c r="N54" s="192"/>
      <c r="O54" s="192"/>
    </row>
    <row r="55" spans="1:15" s="29" customFormat="1" ht="15" customHeight="1" x14ac:dyDescent="0.35">
      <c r="A55" s="213" t="s">
        <v>45</v>
      </c>
      <c r="B55" s="218" t="s">
        <v>8</v>
      </c>
      <c r="C55" s="206">
        <f>SUMIFS((C7:C54),($A$7:$A$54),$A$55)</f>
        <v>54764</v>
      </c>
      <c r="D55" s="206">
        <f>SUMIFS((D7:D54),($A$7:$A$54),$A$55)</f>
        <v>47732.080725939748</v>
      </c>
      <c r="E55" s="206">
        <f>SUMIFS((E7:E54),(A7:A54),A55)</f>
        <v>55501</v>
      </c>
      <c r="F55" s="206">
        <f>SUMIFS((F7:F54),(A7:A54),A55)</f>
        <v>47759</v>
      </c>
      <c r="G55" s="229">
        <f t="shared" si="2"/>
        <v>7031.9192740602521</v>
      </c>
      <c r="H55" s="219" t="str">
        <f t="shared" si="3"/>
        <v>14,7%▲</v>
      </c>
      <c r="I55" s="209"/>
      <c r="J55" s="28"/>
      <c r="K55" s="28"/>
      <c r="L55" s="28"/>
      <c r="M55" s="28"/>
      <c r="N55" s="28"/>
      <c r="O55" s="28"/>
    </row>
    <row r="56" spans="1:15" ht="15" customHeight="1" x14ac:dyDescent="0.35">
      <c r="A56" s="22" t="s">
        <v>46</v>
      </c>
      <c r="B56" s="35"/>
      <c r="C56" s="230"/>
      <c r="D56" s="170"/>
      <c r="E56" s="170"/>
      <c r="F56" s="170"/>
      <c r="G56" s="168">
        <f t="shared" si="2"/>
        <v>0</v>
      </c>
      <c r="H56" s="159" t="str">
        <f t="shared" si="3"/>
        <v/>
      </c>
      <c r="I56" s="33"/>
    </row>
    <row r="57" spans="1:15" ht="15" customHeight="1" x14ac:dyDescent="0.35">
      <c r="A57" s="212" t="s">
        <v>46</v>
      </c>
      <c r="B57" s="215" t="s">
        <v>0</v>
      </c>
      <c r="C57" s="223">
        <v>755</v>
      </c>
      <c r="D57" s="224">
        <v>790.59934147318722</v>
      </c>
      <c r="E57" s="224">
        <v>900</v>
      </c>
      <c r="F57" s="224">
        <v>1038</v>
      </c>
      <c r="G57" s="225">
        <f t="shared" si="2"/>
        <v>-35.599341473187224</v>
      </c>
      <c r="H57" s="216" t="str">
        <f t="shared" si="3"/>
        <v>-4,5%</v>
      </c>
      <c r="I57" s="214"/>
      <c r="J57" s="192"/>
      <c r="K57" s="192"/>
      <c r="L57" s="192"/>
      <c r="M57" s="192"/>
      <c r="N57" s="192"/>
      <c r="O57" s="192"/>
    </row>
    <row r="58" spans="1:15" ht="15" customHeight="1" x14ac:dyDescent="0.35">
      <c r="A58" s="212" t="s">
        <v>46</v>
      </c>
      <c r="B58" s="221" t="s">
        <v>1</v>
      </c>
      <c r="C58" s="226">
        <v>207</v>
      </c>
      <c r="D58" s="227">
        <v>232.50774986803722</v>
      </c>
      <c r="E58" s="227">
        <v>96</v>
      </c>
      <c r="F58" s="227">
        <v>136</v>
      </c>
      <c r="G58" s="228">
        <f t="shared" si="2"/>
        <v>-25.507749868037223</v>
      </c>
      <c r="H58" s="217" t="str">
        <f t="shared" si="3"/>
        <v>-11,0%▼</v>
      </c>
      <c r="I58" s="220"/>
      <c r="J58" s="192"/>
      <c r="K58" s="192"/>
      <c r="L58" s="192"/>
      <c r="M58" s="192"/>
      <c r="N58" s="192"/>
      <c r="O58" s="192"/>
    </row>
    <row r="59" spans="1:15" ht="15" customHeight="1" x14ac:dyDescent="0.35">
      <c r="A59" s="212" t="s">
        <v>46</v>
      </c>
      <c r="B59" s="215" t="s">
        <v>2</v>
      </c>
      <c r="C59" s="223">
        <v>1514</v>
      </c>
      <c r="D59" s="224">
        <v>1472.8815010083606</v>
      </c>
      <c r="E59" s="224">
        <v>2093</v>
      </c>
      <c r="F59" s="224">
        <v>1895</v>
      </c>
      <c r="G59" s="225">
        <f t="shared" si="2"/>
        <v>41.118498991639399</v>
      </c>
      <c r="H59" s="216" t="str">
        <f t="shared" si="3"/>
        <v>2,8%</v>
      </c>
      <c r="I59" s="214"/>
      <c r="J59" s="192"/>
      <c r="K59" s="192"/>
      <c r="L59" s="192"/>
      <c r="M59" s="192"/>
      <c r="N59" s="192"/>
      <c r="O59" s="192"/>
    </row>
    <row r="60" spans="1:15" ht="15" customHeight="1" x14ac:dyDescent="0.35">
      <c r="A60" s="212" t="s">
        <v>46</v>
      </c>
      <c r="B60" s="221" t="s">
        <v>3</v>
      </c>
      <c r="C60" s="226"/>
      <c r="D60" s="227">
        <v>0.25246735618883903</v>
      </c>
      <c r="E60" s="227">
        <v>5</v>
      </c>
      <c r="F60" s="227">
        <v>4</v>
      </c>
      <c r="G60" s="228">
        <f t="shared" si="2"/>
        <v>-0.25246735618883903</v>
      </c>
      <c r="H60" s="217" t="str">
        <f t="shared" si="3"/>
        <v>-100,0%▼</v>
      </c>
      <c r="I60" s="220"/>
      <c r="J60" s="192"/>
      <c r="K60" s="192"/>
      <c r="L60" s="192"/>
      <c r="M60" s="192"/>
      <c r="N60" s="192"/>
      <c r="O60" s="192"/>
    </row>
    <row r="61" spans="1:15" ht="15" customHeight="1" x14ac:dyDescent="0.35">
      <c r="A61" s="212" t="s">
        <v>46</v>
      </c>
      <c r="B61" s="215" t="s">
        <v>4</v>
      </c>
      <c r="C61" s="223"/>
      <c r="D61" s="224"/>
      <c r="E61" s="224"/>
      <c r="F61" s="224"/>
      <c r="G61" s="225">
        <f t="shared" si="2"/>
        <v>0</v>
      </c>
      <c r="H61" s="216" t="str">
        <f t="shared" si="3"/>
        <v/>
      </c>
      <c r="I61" s="214"/>
      <c r="J61" s="192"/>
      <c r="K61" s="192"/>
      <c r="L61" s="192"/>
      <c r="M61" s="192"/>
      <c r="N61" s="192"/>
      <c r="O61" s="192"/>
    </row>
    <row r="62" spans="1:15" ht="15" customHeight="1" x14ac:dyDescent="0.35">
      <c r="A62" s="212" t="s">
        <v>46</v>
      </c>
      <c r="B62" s="221" t="s">
        <v>5</v>
      </c>
      <c r="C62" s="226">
        <v>-305</v>
      </c>
      <c r="D62" s="227">
        <v>-550.56887365280011</v>
      </c>
      <c r="E62" s="227">
        <v>-658</v>
      </c>
      <c r="F62" s="227">
        <v>-639</v>
      </c>
      <c r="G62" s="228">
        <f t="shared" si="2"/>
        <v>245.56887365280011</v>
      </c>
      <c r="H62" s="217" t="str">
        <f t="shared" si="3"/>
        <v>-44,6%▼</v>
      </c>
      <c r="I62" s="220"/>
      <c r="J62" s="192"/>
      <c r="K62" s="192"/>
      <c r="L62" s="192"/>
      <c r="M62" s="192"/>
      <c r="N62" s="192"/>
      <c r="O62" s="192"/>
    </row>
    <row r="63" spans="1:15" ht="15" customHeight="1" x14ac:dyDescent="0.35">
      <c r="A63" s="212" t="s">
        <v>46</v>
      </c>
      <c r="B63" s="215" t="s">
        <v>6</v>
      </c>
      <c r="C63" s="223"/>
      <c r="D63" s="224"/>
      <c r="E63" s="224"/>
      <c r="F63" s="224">
        <v>-13</v>
      </c>
      <c r="G63" s="225">
        <f t="shared" si="2"/>
        <v>0</v>
      </c>
      <c r="H63" s="216" t="str">
        <f t="shared" si="3"/>
        <v/>
      </c>
      <c r="I63" s="214"/>
      <c r="J63" s="192"/>
      <c r="K63" s="192"/>
      <c r="L63" s="192"/>
      <c r="M63" s="192"/>
      <c r="N63" s="192"/>
      <c r="O63" s="192"/>
    </row>
    <row r="64" spans="1:15" ht="15" customHeight="1" x14ac:dyDescent="0.35">
      <c r="A64" s="212" t="s">
        <v>46</v>
      </c>
      <c r="B64" s="221" t="s">
        <v>7</v>
      </c>
      <c r="C64" s="226"/>
      <c r="D64" s="227"/>
      <c r="E64" s="227"/>
      <c r="F64" s="227"/>
      <c r="G64" s="228">
        <f t="shared" si="2"/>
        <v>0</v>
      </c>
      <c r="H64" s="217" t="str">
        <f t="shared" si="3"/>
        <v/>
      </c>
      <c r="I64" s="220"/>
      <c r="J64" s="192"/>
      <c r="K64" s="192"/>
      <c r="L64" s="192"/>
      <c r="M64" s="192"/>
      <c r="N64" s="192"/>
      <c r="O64" s="192"/>
    </row>
    <row r="65" spans="1:15" s="29" customFormat="1" ht="15" customHeight="1" x14ac:dyDescent="0.35">
      <c r="A65" s="213" t="s">
        <v>46</v>
      </c>
      <c r="B65" s="218" t="s">
        <v>8</v>
      </c>
      <c r="C65" s="206">
        <f>SUMIFS((C7:C64),($A$7:$A$64),$A$65)</f>
        <v>2171</v>
      </c>
      <c r="D65" s="206">
        <f>SUMIFS((D7:D64),($A$7:$A$64),$A$65)</f>
        <v>1945.6721860529738</v>
      </c>
      <c r="E65" s="206">
        <f>SUMIFS((E7:E64),(A7:A64),A65)</f>
        <v>2436</v>
      </c>
      <c r="F65" s="206">
        <f>SUMIFS((F7:F64),(A7:A64),A65)</f>
        <v>2421</v>
      </c>
      <c r="G65" s="229">
        <f t="shared" si="2"/>
        <v>225.32781394702624</v>
      </c>
      <c r="H65" s="219" t="str">
        <f t="shared" si="3"/>
        <v>11,6%▲</v>
      </c>
      <c r="I65" s="209"/>
      <c r="J65" s="28"/>
      <c r="K65" s="28"/>
      <c r="L65" s="28"/>
      <c r="M65" s="28"/>
      <c r="N65" s="28"/>
      <c r="O65" s="28"/>
    </row>
    <row r="66" spans="1:15" s="29" customFormat="1" ht="15" customHeight="1" x14ac:dyDescent="0.35">
      <c r="A66" s="22" t="s">
        <v>51</v>
      </c>
      <c r="B66" s="90"/>
      <c r="C66" s="207"/>
      <c r="D66" s="154"/>
      <c r="E66" s="154"/>
      <c r="F66" s="154"/>
      <c r="G66" s="168">
        <f t="shared" si="2"/>
        <v>0</v>
      </c>
      <c r="H66" s="159" t="str">
        <f t="shared" si="3"/>
        <v/>
      </c>
      <c r="I66" s="155"/>
      <c r="J66" s="28"/>
      <c r="K66" s="28"/>
      <c r="L66" s="28"/>
      <c r="M66" s="28"/>
      <c r="N66" s="28"/>
      <c r="O66" s="28"/>
    </row>
    <row r="67" spans="1:15" s="29" customFormat="1" ht="15" customHeight="1" x14ac:dyDescent="0.35">
      <c r="A67" s="232" t="s">
        <v>51</v>
      </c>
      <c r="B67" s="215" t="s">
        <v>0</v>
      </c>
      <c r="C67" s="223"/>
      <c r="D67" s="224"/>
      <c r="E67" s="224"/>
      <c r="F67" s="224"/>
      <c r="G67" s="225">
        <f t="shared" si="2"/>
        <v>0</v>
      </c>
      <c r="H67" s="216" t="str">
        <f t="shared" si="3"/>
        <v/>
      </c>
      <c r="I67" s="211"/>
      <c r="J67" s="28"/>
      <c r="K67" s="28"/>
      <c r="L67" s="28"/>
      <c r="M67" s="28"/>
      <c r="N67" s="28"/>
      <c r="O67" s="28"/>
    </row>
    <row r="68" spans="1:15" s="29" customFormat="1" ht="15" customHeight="1" x14ac:dyDescent="0.35">
      <c r="A68" s="232" t="s">
        <v>51</v>
      </c>
      <c r="B68" s="221" t="s">
        <v>1</v>
      </c>
      <c r="C68" s="226"/>
      <c r="D68" s="227"/>
      <c r="E68" s="227"/>
      <c r="F68" s="227"/>
      <c r="G68" s="228">
        <f t="shared" si="2"/>
        <v>0</v>
      </c>
      <c r="H68" s="217" t="str">
        <f t="shared" si="3"/>
        <v/>
      </c>
      <c r="I68" s="210"/>
      <c r="J68" s="28"/>
      <c r="K68" s="28"/>
      <c r="L68" s="28"/>
      <c r="M68" s="28"/>
      <c r="N68" s="28"/>
      <c r="O68" s="28"/>
    </row>
    <row r="69" spans="1:15" s="29" customFormat="1" ht="15" customHeight="1" x14ac:dyDescent="0.35">
      <c r="A69" s="232" t="s">
        <v>51</v>
      </c>
      <c r="B69" s="215" t="s">
        <v>2</v>
      </c>
      <c r="C69" s="223"/>
      <c r="D69" s="224"/>
      <c r="E69" s="224"/>
      <c r="F69" s="224"/>
      <c r="G69" s="225">
        <f t="shared" si="2"/>
        <v>0</v>
      </c>
      <c r="H69" s="216" t="str">
        <f t="shared" si="3"/>
        <v/>
      </c>
      <c r="I69" s="211"/>
      <c r="J69" s="28"/>
      <c r="K69" s="28"/>
      <c r="L69" s="28"/>
      <c r="M69" s="28"/>
      <c r="N69" s="28"/>
      <c r="O69" s="28"/>
    </row>
    <row r="70" spans="1:15" s="29" customFormat="1" ht="15" customHeight="1" x14ac:dyDescent="0.35">
      <c r="A70" s="232" t="s">
        <v>51</v>
      </c>
      <c r="B70" s="221" t="s">
        <v>3</v>
      </c>
      <c r="C70" s="226"/>
      <c r="D70" s="227"/>
      <c r="E70" s="227"/>
      <c r="F70" s="227"/>
      <c r="G70" s="228">
        <f t="shared" si="2"/>
        <v>0</v>
      </c>
      <c r="H70" s="217" t="str">
        <f t="shared" si="3"/>
        <v/>
      </c>
      <c r="I70" s="210"/>
      <c r="J70" s="28"/>
      <c r="K70" s="28"/>
      <c r="L70" s="28"/>
      <c r="M70" s="28"/>
      <c r="N70" s="28"/>
      <c r="O70" s="28"/>
    </row>
    <row r="71" spans="1:15" s="29" customFormat="1" ht="15" customHeight="1" x14ac:dyDescent="0.35">
      <c r="A71" s="232" t="s">
        <v>51</v>
      </c>
      <c r="B71" s="215" t="s">
        <v>4</v>
      </c>
      <c r="C71" s="223"/>
      <c r="D71" s="224"/>
      <c r="E71" s="224"/>
      <c r="F71" s="224"/>
      <c r="G71" s="225">
        <f t="shared" ref="G71:G85" si="4">IF(ISERROR(C71- D71)=TRUE,"",C71 - D71)</f>
        <v>0</v>
      </c>
      <c r="H71" s="216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211"/>
      <c r="J71" s="28"/>
      <c r="K71" s="28"/>
      <c r="L71" s="28"/>
      <c r="M71" s="28"/>
      <c r="N71" s="28"/>
      <c r="O71" s="28"/>
    </row>
    <row r="72" spans="1:15" s="29" customFormat="1" ht="15" customHeight="1" x14ac:dyDescent="0.35">
      <c r="A72" s="232" t="s">
        <v>51</v>
      </c>
      <c r="B72" s="221" t="s">
        <v>5</v>
      </c>
      <c r="C72" s="226"/>
      <c r="D72" s="227"/>
      <c r="E72" s="227"/>
      <c r="F72" s="227"/>
      <c r="G72" s="228">
        <f t="shared" si="4"/>
        <v>0</v>
      </c>
      <c r="H72" s="217" t="str">
        <f t="shared" si="5"/>
        <v/>
      </c>
      <c r="I72" s="210"/>
      <c r="J72" s="28"/>
      <c r="K72" s="28"/>
      <c r="L72" s="28"/>
      <c r="M72" s="28"/>
      <c r="N72" s="28"/>
      <c r="O72" s="28"/>
    </row>
    <row r="73" spans="1:15" s="29" customFormat="1" ht="15" customHeight="1" x14ac:dyDescent="0.35">
      <c r="A73" s="232" t="s">
        <v>51</v>
      </c>
      <c r="B73" s="215" t="s">
        <v>6</v>
      </c>
      <c r="C73" s="223"/>
      <c r="D73" s="224"/>
      <c r="E73" s="224"/>
      <c r="F73" s="224"/>
      <c r="G73" s="225">
        <f t="shared" si="4"/>
        <v>0</v>
      </c>
      <c r="H73" s="216" t="str">
        <f t="shared" si="5"/>
        <v/>
      </c>
      <c r="I73" s="211"/>
      <c r="J73" s="28"/>
      <c r="K73" s="28"/>
      <c r="L73" s="28"/>
      <c r="M73" s="28"/>
      <c r="N73" s="28"/>
      <c r="O73" s="28"/>
    </row>
    <row r="74" spans="1:15" s="29" customFormat="1" ht="15" customHeight="1" x14ac:dyDescent="0.35">
      <c r="A74" s="232" t="s">
        <v>51</v>
      </c>
      <c r="B74" s="221" t="s">
        <v>7</v>
      </c>
      <c r="C74" s="226"/>
      <c r="D74" s="227"/>
      <c r="E74" s="227"/>
      <c r="F74" s="227"/>
      <c r="G74" s="228">
        <f t="shared" si="4"/>
        <v>0</v>
      </c>
      <c r="H74" s="217" t="str">
        <f t="shared" si="5"/>
        <v/>
      </c>
      <c r="I74" s="210"/>
      <c r="J74" s="28"/>
      <c r="K74" s="28"/>
      <c r="L74" s="28"/>
      <c r="M74" s="28"/>
      <c r="N74" s="28"/>
      <c r="O74" s="28"/>
    </row>
    <row r="75" spans="1:15" s="29" customFormat="1" ht="15" customHeight="1" x14ac:dyDescent="0.35">
      <c r="A75" s="232" t="s">
        <v>51</v>
      </c>
      <c r="B75" s="218" t="s">
        <v>8</v>
      </c>
      <c r="C75" s="206">
        <f>SUMIFS((C7:C74),($A$7:$A$74),$A$75)</f>
        <v>0</v>
      </c>
      <c r="D75" s="206">
        <f>SUMIFS((D7:D74),($A$7:$A$74),$A$75)</f>
        <v>0</v>
      </c>
      <c r="E75" s="206">
        <f>SUMIFS((E7:E74),(A7:A74),A75)</f>
        <v>0</v>
      </c>
      <c r="F75" s="206">
        <f>SUMIFS((F7:F74),(A7:A74),A75)</f>
        <v>0</v>
      </c>
      <c r="G75" s="229">
        <f t="shared" si="4"/>
        <v>0</v>
      </c>
      <c r="H75" s="219" t="str">
        <f t="shared" si="5"/>
        <v/>
      </c>
      <c r="I75" s="209"/>
      <c r="J75" s="28"/>
      <c r="K75" s="28"/>
      <c r="L75" s="28"/>
      <c r="M75" s="28"/>
      <c r="N75" s="28"/>
      <c r="O75" s="28"/>
    </row>
    <row r="76" spans="1:15" ht="15" customHeight="1" x14ac:dyDescent="0.35">
      <c r="A76" s="22" t="s">
        <v>24</v>
      </c>
      <c r="B76" s="35"/>
      <c r="C76" s="230"/>
      <c r="D76" s="170"/>
      <c r="E76" s="170"/>
      <c r="F76" s="170"/>
      <c r="G76" s="168">
        <f t="shared" si="4"/>
        <v>0</v>
      </c>
      <c r="H76" s="159" t="str">
        <f t="shared" si="5"/>
        <v/>
      </c>
      <c r="I76" s="33"/>
    </row>
    <row r="77" spans="1:15" ht="15" customHeight="1" x14ac:dyDescent="0.35">
      <c r="A77" s="212" t="s">
        <v>24</v>
      </c>
      <c r="B77" s="215" t="s">
        <v>0</v>
      </c>
      <c r="C77" s="223">
        <v>477051</v>
      </c>
      <c r="D77" s="224">
        <v>438637.7917300004</v>
      </c>
      <c r="E77" s="224">
        <v>407434</v>
      </c>
      <c r="F77" s="224">
        <v>414123</v>
      </c>
      <c r="G77" s="225">
        <f t="shared" si="4"/>
        <v>38413.208269999595</v>
      </c>
      <c r="H77" s="216" t="str">
        <f t="shared" si="5"/>
        <v>8,8%▲</v>
      </c>
      <c r="I77" s="214"/>
      <c r="J77" s="192"/>
      <c r="K77" s="192"/>
      <c r="L77" s="192"/>
      <c r="M77" s="192"/>
      <c r="N77" s="192"/>
      <c r="O77" s="192"/>
    </row>
    <row r="78" spans="1:15" ht="15" customHeight="1" x14ac:dyDescent="0.35">
      <c r="A78" s="212" t="s">
        <v>24</v>
      </c>
      <c r="B78" s="221" t="s">
        <v>1</v>
      </c>
      <c r="C78" s="226">
        <v>298189</v>
      </c>
      <c r="D78" s="227">
        <v>65063.490220000174</v>
      </c>
      <c r="E78" s="227">
        <v>76981</v>
      </c>
      <c r="F78" s="227">
        <v>79371</v>
      </c>
      <c r="G78" s="228">
        <f t="shared" si="4"/>
        <v>233125.50977999982</v>
      </c>
      <c r="H78" s="217" t="str">
        <f t="shared" si="5"/>
        <v>358,3%▲</v>
      </c>
      <c r="I78" s="220"/>
      <c r="J78" s="192"/>
      <c r="K78" s="192"/>
      <c r="L78" s="192"/>
      <c r="M78" s="192"/>
      <c r="N78" s="192"/>
      <c r="O78" s="192"/>
    </row>
    <row r="79" spans="1:15" ht="15" customHeight="1" x14ac:dyDescent="0.35">
      <c r="A79" s="212" t="s">
        <v>24</v>
      </c>
      <c r="B79" s="215" t="s">
        <v>2</v>
      </c>
      <c r="C79" s="223">
        <v>3080925</v>
      </c>
      <c r="D79" s="224">
        <v>2509225.0472400011</v>
      </c>
      <c r="E79" s="224">
        <v>2248249</v>
      </c>
      <c r="F79" s="224">
        <v>2424803</v>
      </c>
      <c r="G79" s="225">
        <f t="shared" si="4"/>
        <v>571699.95275999885</v>
      </c>
      <c r="H79" s="216" t="str">
        <f t="shared" si="5"/>
        <v>22,8%▲</v>
      </c>
      <c r="I79" s="214"/>
      <c r="J79" s="192"/>
      <c r="K79" s="192"/>
      <c r="L79" s="192"/>
      <c r="M79" s="192"/>
      <c r="N79" s="192"/>
      <c r="O79" s="192"/>
    </row>
    <row r="80" spans="1:15" ht="15" customHeight="1" x14ac:dyDescent="0.35">
      <c r="A80" s="212" t="s">
        <v>24</v>
      </c>
      <c r="B80" s="221" t="s">
        <v>3</v>
      </c>
      <c r="C80" s="226">
        <v>15972</v>
      </c>
      <c r="D80" s="227">
        <v>9666.4537800000016</v>
      </c>
      <c r="E80" s="227">
        <v>12364</v>
      </c>
      <c r="F80" s="227">
        <v>15281</v>
      </c>
      <c r="G80" s="228">
        <f t="shared" si="4"/>
        <v>6305.5462199999984</v>
      </c>
      <c r="H80" s="217" t="str">
        <f t="shared" si="5"/>
        <v>65,2%▲</v>
      </c>
      <c r="I80" s="220"/>
      <c r="J80" s="192"/>
      <c r="K80" s="192"/>
      <c r="L80" s="192"/>
      <c r="M80" s="192"/>
      <c r="N80" s="192"/>
      <c r="O80" s="192"/>
    </row>
    <row r="81" spans="1:15" ht="15" customHeight="1" x14ac:dyDescent="0.35">
      <c r="A81" s="212" t="s">
        <v>24</v>
      </c>
      <c r="B81" s="215" t="s">
        <v>4</v>
      </c>
      <c r="C81" s="223"/>
      <c r="D81" s="224"/>
      <c r="E81" s="224"/>
      <c r="F81" s="224"/>
      <c r="G81" s="225">
        <f t="shared" si="4"/>
        <v>0</v>
      </c>
      <c r="H81" s="216" t="str">
        <f t="shared" si="5"/>
        <v/>
      </c>
      <c r="I81" s="214"/>
      <c r="J81" s="192"/>
      <c r="K81" s="192"/>
      <c r="L81" s="192"/>
      <c r="M81" s="192"/>
      <c r="N81" s="192"/>
      <c r="O81" s="192"/>
    </row>
    <row r="82" spans="1:15" ht="15" customHeight="1" x14ac:dyDescent="0.35">
      <c r="A82" s="212" t="s">
        <v>24</v>
      </c>
      <c r="B82" s="221" t="s">
        <v>5</v>
      </c>
      <c r="C82" s="226">
        <v>-756862</v>
      </c>
      <c r="D82" s="227">
        <v>-959347.35834000004</v>
      </c>
      <c r="E82" s="227">
        <v>-796393</v>
      </c>
      <c r="F82" s="227">
        <v>-690320</v>
      </c>
      <c r="G82" s="228">
        <f t="shared" si="4"/>
        <v>202485.35834000004</v>
      </c>
      <c r="H82" s="217" t="str">
        <f t="shared" si="5"/>
        <v>-21,1%▼</v>
      </c>
      <c r="I82" s="220"/>
      <c r="J82" s="192"/>
      <c r="K82" s="192"/>
      <c r="L82" s="192"/>
      <c r="M82" s="192"/>
      <c r="N82" s="192"/>
      <c r="O82" s="192"/>
    </row>
    <row r="83" spans="1:15" ht="15" customHeight="1" x14ac:dyDescent="0.35">
      <c r="A83" s="212" t="s">
        <v>24</v>
      </c>
      <c r="B83" s="215" t="s">
        <v>6</v>
      </c>
      <c r="C83" s="223">
        <v>-46600</v>
      </c>
      <c r="D83" s="224"/>
      <c r="E83" s="224">
        <v>-2744</v>
      </c>
      <c r="F83" s="224">
        <v>-2701</v>
      </c>
      <c r="G83" s="225">
        <f t="shared" si="4"/>
        <v>-46600</v>
      </c>
      <c r="H83" s="216" t="str">
        <f t="shared" si="5"/>
        <v/>
      </c>
      <c r="I83" s="214"/>
      <c r="J83" s="192"/>
      <c r="K83" s="192"/>
      <c r="L83" s="192"/>
      <c r="M83" s="192"/>
      <c r="N83" s="192"/>
      <c r="O83" s="192"/>
    </row>
    <row r="84" spans="1:15" ht="15" customHeight="1" x14ac:dyDescent="0.35">
      <c r="A84" s="212" t="s">
        <v>24</v>
      </c>
      <c r="B84" s="221" t="s">
        <v>7</v>
      </c>
      <c r="C84" s="226"/>
      <c r="D84" s="227"/>
      <c r="E84" s="227"/>
      <c r="F84" s="227"/>
      <c r="G84" s="228">
        <f t="shared" si="4"/>
        <v>0</v>
      </c>
      <c r="H84" s="217" t="str">
        <f t="shared" si="5"/>
        <v/>
      </c>
      <c r="I84" s="220"/>
      <c r="J84" s="192"/>
      <c r="K84" s="192"/>
      <c r="L84" s="192"/>
      <c r="M84" s="192"/>
      <c r="N84" s="192"/>
      <c r="O84" s="192"/>
    </row>
    <row r="85" spans="1:15" s="29" customFormat="1" ht="15" customHeight="1" x14ac:dyDescent="0.35">
      <c r="A85" s="213" t="s">
        <v>24</v>
      </c>
      <c r="B85" s="218" t="s">
        <v>8</v>
      </c>
      <c r="C85" s="206">
        <f>SUMIFS((C7:C84),($A$7:$A$84),$A$85)</f>
        <v>3068675</v>
      </c>
      <c r="D85" s="206">
        <f>SUMIFS((D7:D84),($A$7:$A$84),$A$85)</f>
        <v>2063245.4246300019</v>
      </c>
      <c r="E85" s="206">
        <f>SUMIFS((E7:E84),(A7:A84),A85)</f>
        <v>1945891</v>
      </c>
      <c r="F85" s="206">
        <f>SUMIFS((F7:F84),(A7:A84),A85)</f>
        <v>2240557</v>
      </c>
      <c r="G85" s="229">
        <f t="shared" si="4"/>
        <v>1005429.5753699981</v>
      </c>
      <c r="H85" s="219" t="str">
        <f t="shared" si="5"/>
        <v>48,7%▲</v>
      </c>
      <c r="I85" s="209"/>
      <c r="J85" s="28"/>
      <c r="K85" s="28"/>
      <c r="L85" s="28"/>
      <c r="M85" s="28"/>
      <c r="N85" s="28"/>
      <c r="O85" s="28"/>
    </row>
    <row r="86" spans="1:15" ht="15" customHeight="1" x14ac:dyDescent="0.35">
      <c r="C86" s="194"/>
      <c r="D86" s="137"/>
      <c r="E86" s="66"/>
      <c r="F86" s="55"/>
    </row>
    <row r="87" spans="1:15" ht="15" customHeight="1" x14ac:dyDescent="0.35">
      <c r="C87" s="194"/>
      <c r="D87" s="137"/>
      <c r="E87" s="66"/>
      <c r="F87" s="55"/>
    </row>
    <row r="88" spans="1:15" ht="15" customHeight="1" x14ac:dyDescent="0.35">
      <c r="C88" s="194"/>
      <c r="D88" s="137"/>
      <c r="E88" s="66"/>
      <c r="F88" s="55"/>
    </row>
    <row r="89" spans="1:15" ht="15" customHeight="1" x14ac:dyDescent="0.35">
      <c r="C89" s="194"/>
      <c r="D89" s="137"/>
      <c r="E89" s="66"/>
      <c r="F89" s="55"/>
    </row>
    <row r="90" spans="1:15" ht="15" customHeight="1" x14ac:dyDescent="0.35">
      <c r="C90" s="194"/>
      <c r="D90" s="137"/>
      <c r="E90" s="66"/>
      <c r="F90" s="55"/>
    </row>
    <row r="91" spans="1:15" ht="15" customHeight="1" x14ac:dyDescent="0.35">
      <c r="C91" s="194"/>
      <c r="D91" s="137"/>
      <c r="E91" s="66"/>
      <c r="F91" s="55"/>
    </row>
    <row r="92" spans="1:15" ht="15" customHeight="1" x14ac:dyDescent="0.35">
      <c r="C92" s="194"/>
      <c r="D92" s="137"/>
      <c r="E92" s="66"/>
      <c r="F92" s="55"/>
    </row>
    <row r="93" spans="1:15" ht="15" customHeight="1" x14ac:dyDescent="0.35">
      <c r="C93" s="194"/>
      <c r="D93" s="137"/>
      <c r="E93" s="66"/>
      <c r="F93" s="55"/>
    </row>
    <row r="94" spans="1:15" ht="15" customHeight="1" x14ac:dyDescent="0.35">
      <c r="C94" s="194"/>
      <c r="D94" s="137"/>
      <c r="E94" s="66"/>
      <c r="F94" s="55"/>
    </row>
    <row r="95" spans="1:15" ht="15" customHeight="1" x14ac:dyDescent="0.35">
      <c r="C95" s="194"/>
      <c r="D95" s="137"/>
      <c r="E95" s="66"/>
      <c r="F95" s="55"/>
    </row>
    <row r="96" spans="1:15" ht="15" customHeight="1" x14ac:dyDescent="0.35">
      <c r="C96" s="194"/>
      <c r="D96" s="137"/>
      <c r="E96" s="66"/>
      <c r="F96" s="55"/>
    </row>
    <row r="97" spans="3:6" ht="15" customHeight="1" x14ac:dyDescent="0.35">
      <c r="C97" s="194"/>
      <c r="D97" s="137"/>
      <c r="E97" s="66"/>
      <c r="F97" s="55"/>
    </row>
    <row r="98" spans="3:6" ht="15" customHeight="1" x14ac:dyDescent="0.35">
      <c r="C98" s="194"/>
      <c r="D98" s="137"/>
      <c r="E98" s="66"/>
      <c r="F98" s="55"/>
    </row>
    <row r="99" spans="3:6" ht="15" customHeight="1" x14ac:dyDescent="0.35">
      <c r="C99" s="194"/>
      <c r="D99" s="137"/>
      <c r="E99" s="66"/>
      <c r="F99" s="55"/>
    </row>
    <row r="100" spans="3:6" ht="15" customHeight="1" x14ac:dyDescent="0.35">
      <c r="C100" s="194"/>
      <c r="D100" s="137"/>
      <c r="E100" s="66"/>
      <c r="F100" s="55"/>
    </row>
    <row r="101" spans="3:6" ht="15" customHeight="1" x14ac:dyDescent="0.35">
      <c r="C101" s="194"/>
      <c r="D101" s="137"/>
      <c r="E101" s="66"/>
      <c r="F101" s="55"/>
    </row>
    <row r="102" spans="3:6" ht="15" customHeight="1" x14ac:dyDescent="0.35">
      <c r="C102" s="194"/>
      <c r="D102" s="137"/>
      <c r="E102" s="66"/>
      <c r="F102" s="55"/>
    </row>
    <row r="103" spans="3:6" ht="15" customHeight="1" x14ac:dyDescent="0.35">
      <c r="C103" s="194"/>
      <c r="D103" s="137"/>
      <c r="E103" s="66"/>
      <c r="F103" s="55"/>
    </row>
    <row r="104" spans="3:6" ht="15" customHeight="1" x14ac:dyDescent="0.35">
      <c r="C104" s="194"/>
      <c r="D104" s="137"/>
      <c r="E104" s="66"/>
      <c r="F104" s="55"/>
    </row>
    <row r="105" spans="3:6" ht="15" customHeight="1" x14ac:dyDescent="0.35">
      <c r="C105" s="194"/>
      <c r="D105" s="137"/>
      <c r="E105" s="66"/>
      <c r="F105" s="55"/>
    </row>
    <row r="106" spans="3:6" ht="15" customHeight="1" x14ac:dyDescent="0.35">
      <c r="C106" s="194"/>
      <c r="D106" s="137"/>
      <c r="E106" s="66"/>
      <c r="F106" s="55"/>
    </row>
    <row r="107" spans="3:6" ht="15" customHeight="1" x14ac:dyDescent="0.35">
      <c r="C107" s="194"/>
      <c r="D107" s="137"/>
      <c r="E107" s="66"/>
      <c r="F107" s="55"/>
    </row>
    <row r="108" spans="3:6" ht="15" customHeight="1" x14ac:dyDescent="0.35">
      <c r="C108" s="194"/>
      <c r="D108" s="137"/>
      <c r="E108" s="66"/>
      <c r="F108" s="55"/>
    </row>
    <row r="109" spans="3:6" ht="15" customHeight="1" x14ac:dyDescent="0.35">
      <c r="C109" s="194"/>
      <c r="D109" s="137"/>
      <c r="E109" s="66"/>
      <c r="F109" s="55"/>
    </row>
    <row r="110" spans="3:6" ht="15" customHeight="1" x14ac:dyDescent="0.35">
      <c r="C110" s="194"/>
      <c r="D110" s="137"/>
      <c r="E110" s="66"/>
      <c r="F110" s="55"/>
    </row>
    <row r="111" spans="3:6" ht="15" customHeight="1" x14ac:dyDescent="0.35">
      <c r="C111" s="194"/>
      <c r="D111" s="137"/>
      <c r="E111" s="66"/>
      <c r="F111" s="55"/>
    </row>
    <row r="112" spans="3:6" ht="15" customHeight="1" x14ac:dyDescent="0.35">
      <c r="C112" s="194"/>
      <c r="D112" s="137"/>
      <c r="E112" s="66"/>
      <c r="F112" s="55"/>
    </row>
    <row r="113" spans="3:6" ht="15" customHeight="1" x14ac:dyDescent="0.35">
      <c r="C113" s="194"/>
      <c r="D113" s="137"/>
      <c r="E113" s="66"/>
      <c r="F113" s="55"/>
    </row>
    <row r="114" spans="3:6" ht="15" customHeight="1" x14ac:dyDescent="0.35">
      <c r="C114" s="194"/>
      <c r="D114" s="137"/>
      <c r="E114" s="66"/>
      <c r="F114" s="55"/>
    </row>
    <row r="115" spans="3:6" ht="15" customHeight="1" x14ac:dyDescent="0.35">
      <c r="C115" s="194"/>
      <c r="D115" s="137"/>
      <c r="E115" s="66"/>
      <c r="F115" s="55"/>
    </row>
    <row r="116" spans="3:6" ht="15" customHeight="1" x14ac:dyDescent="0.35">
      <c r="C116" s="194"/>
      <c r="D116" s="137"/>
      <c r="E116" s="66"/>
      <c r="F116" s="55"/>
    </row>
    <row r="117" spans="3:6" ht="15" customHeight="1" x14ac:dyDescent="0.35">
      <c r="C117" s="194"/>
      <c r="D117" s="137"/>
      <c r="E117" s="66"/>
      <c r="F117" s="55"/>
    </row>
    <row r="118" spans="3:6" ht="15" customHeight="1" x14ac:dyDescent="0.35">
      <c r="C118" s="194"/>
      <c r="D118" s="137"/>
      <c r="E118" s="66"/>
      <c r="F118" s="55"/>
    </row>
    <row r="119" spans="3:6" ht="15" customHeight="1" x14ac:dyDescent="0.35">
      <c r="C119" s="194"/>
      <c r="D119" s="137"/>
      <c r="E119" s="66"/>
      <c r="F119" s="55"/>
    </row>
    <row r="120" spans="3:6" ht="15" customHeight="1" x14ac:dyDescent="0.35">
      <c r="C120" s="194"/>
      <c r="D120" s="137"/>
      <c r="E120" s="66"/>
      <c r="F120" s="55"/>
    </row>
    <row r="121" spans="3:6" ht="15" customHeight="1" x14ac:dyDescent="0.35">
      <c r="C121" s="194"/>
      <c r="D121" s="137"/>
      <c r="E121" s="66"/>
      <c r="F121" s="55"/>
    </row>
    <row r="122" spans="3:6" ht="15" customHeight="1" x14ac:dyDescent="0.35">
      <c r="C122" s="194"/>
      <c r="D122" s="137"/>
      <c r="E122" s="66"/>
      <c r="F122" s="55"/>
    </row>
    <row r="123" spans="3:6" ht="15" customHeight="1" x14ac:dyDescent="0.35">
      <c r="C123" s="194"/>
      <c r="D123" s="137"/>
      <c r="E123" s="66"/>
      <c r="F123" s="55"/>
    </row>
    <row r="124" spans="3:6" ht="15" customHeight="1" x14ac:dyDescent="0.35">
      <c r="C124" s="194"/>
      <c r="D124" s="137"/>
      <c r="E124" s="66"/>
      <c r="F124" s="55"/>
    </row>
    <row r="125" spans="3:6" ht="15" customHeight="1" x14ac:dyDescent="0.35">
      <c r="C125" s="194"/>
      <c r="D125" s="137"/>
      <c r="E125" s="66"/>
      <c r="F125" s="55"/>
    </row>
    <row r="126" spans="3:6" ht="15" customHeight="1" x14ac:dyDescent="0.35">
      <c r="C126" s="194"/>
      <c r="D126" s="137"/>
      <c r="E126" s="66"/>
      <c r="F126" s="55"/>
    </row>
    <row r="127" spans="3:6" ht="15" customHeight="1" x14ac:dyDescent="0.35">
      <c r="C127" s="194"/>
      <c r="D127" s="137"/>
      <c r="E127" s="66"/>
      <c r="F127" s="55"/>
    </row>
    <row r="128" spans="3:6" ht="15" customHeight="1" x14ac:dyDescent="0.35">
      <c r="C128" s="194"/>
      <c r="D128" s="137"/>
      <c r="E128" s="66"/>
      <c r="F128" s="55"/>
    </row>
    <row r="129" spans="3:6" ht="15" customHeight="1" x14ac:dyDescent="0.35">
      <c r="C129" s="194"/>
      <c r="D129" s="137"/>
      <c r="E129" s="66"/>
      <c r="F129" s="55"/>
    </row>
    <row r="130" spans="3:6" ht="15" customHeight="1" x14ac:dyDescent="0.35">
      <c r="C130" s="194"/>
      <c r="D130" s="137"/>
      <c r="E130" s="66"/>
      <c r="F130" s="55"/>
    </row>
    <row r="131" spans="3:6" ht="15" customHeight="1" x14ac:dyDescent="0.35">
      <c r="C131" s="194"/>
      <c r="D131" s="137"/>
      <c r="E131" s="66"/>
      <c r="F131" s="55"/>
    </row>
    <row r="132" spans="3:6" ht="15" customHeight="1" x14ac:dyDescent="0.35">
      <c r="C132" s="194"/>
      <c r="D132" s="137"/>
      <c r="E132" s="66"/>
      <c r="F132" s="55"/>
    </row>
    <row r="133" spans="3:6" ht="15" customHeight="1" x14ac:dyDescent="0.35">
      <c r="C133" s="194"/>
      <c r="D133" s="137"/>
      <c r="E133" s="66"/>
      <c r="F133" s="55"/>
    </row>
    <row r="134" spans="3:6" ht="15" customHeight="1" x14ac:dyDescent="0.35">
      <c r="C134" s="194"/>
      <c r="D134" s="137"/>
      <c r="E134" s="66"/>
      <c r="F134" s="55"/>
    </row>
    <row r="135" spans="3:6" ht="15" customHeight="1" x14ac:dyDescent="0.35">
      <c r="C135" s="194"/>
      <c r="D135" s="137"/>
      <c r="E135" s="66"/>
      <c r="F135" s="55"/>
    </row>
    <row r="136" spans="3:6" ht="15" customHeight="1" x14ac:dyDescent="0.35">
      <c r="C136" s="194"/>
      <c r="D136" s="137"/>
      <c r="E136" s="66"/>
      <c r="F136" s="55"/>
    </row>
    <row r="137" spans="3:6" ht="15" customHeight="1" x14ac:dyDescent="0.35">
      <c r="C137" s="194"/>
      <c r="D137" s="137"/>
      <c r="E137" s="66"/>
      <c r="F137" s="55"/>
    </row>
    <row r="138" spans="3:6" ht="15" customHeight="1" x14ac:dyDescent="0.35">
      <c r="C138" s="194"/>
      <c r="D138" s="137"/>
      <c r="E138" s="66"/>
      <c r="F138" s="55"/>
    </row>
    <row r="139" spans="3:6" ht="15" customHeight="1" x14ac:dyDescent="0.35">
      <c r="C139" s="194"/>
      <c r="D139" s="137"/>
      <c r="E139" s="66"/>
      <c r="F139" s="55"/>
    </row>
    <row r="140" spans="3:6" ht="15" customHeight="1" x14ac:dyDescent="0.35">
      <c r="C140" s="194"/>
      <c r="D140" s="137"/>
      <c r="E140" s="66"/>
      <c r="F140" s="55"/>
    </row>
    <row r="141" spans="3:6" ht="15" customHeight="1" x14ac:dyDescent="0.35">
      <c r="C141" s="194"/>
      <c r="D141" s="137"/>
      <c r="E141" s="66"/>
      <c r="F141" s="55"/>
    </row>
    <row r="142" spans="3:6" ht="15" customHeight="1" x14ac:dyDescent="0.35">
      <c r="C142" s="194"/>
      <c r="D142" s="137"/>
      <c r="E142" s="66"/>
      <c r="F142" s="55"/>
    </row>
    <row r="143" spans="3:6" ht="15" customHeight="1" x14ac:dyDescent="0.35">
      <c r="C143" s="194"/>
      <c r="D143" s="137"/>
      <c r="E143" s="66"/>
      <c r="F143" s="55"/>
    </row>
    <row r="144" spans="3:6" ht="15" customHeight="1" x14ac:dyDescent="0.35">
      <c r="C144" s="194"/>
      <c r="D144" s="137"/>
      <c r="E144" s="66"/>
      <c r="F144" s="55"/>
    </row>
    <row r="145" spans="3:6" ht="15" customHeight="1" x14ac:dyDescent="0.35">
      <c r="C145" s="194"/>
      <c r="D145" s="137"/>
      <c r="E145" s="66"/>
      <c r="F145" s="55"/>
    </row>
    <row r="146" spans="3:6" ht="15" customHeight="1" x14ac:dyDescent="0.35">
      <c r="C146" s="194"/>
      <c r="D146" s="137"/>
      <c r="E146" s="66"/>
      <c r="F146" s="55"/>
    </row>
    <row r="147" spans="3:6" ht="15" customHeight="1" x14ac:dyDescent="0.35">
      <c r="C147" s="194"/>
      <c r="D147" s="137"/>
      <c r="E147" s="66"/>
      <c r="F147" s="55"/>
    </row>
    <row r="148" spans="3:6" ht="15" customHeight="1" x14ac:dyDescent="0.35">
      <c r="C148" s="194"/>
      <c r="D148" s="137"/>
      <c r="E148" s="66"/>
      <c r="F148" s="55"/>
    </row>
    <row r="149" spans="3:6" ht="15" customHeight="1" x14ac:dyDescent="0.35">
      <c r="C149" s="194"/>
      <c r="D149" s="137"/>
      <c r="E149" s="66"/>
      <c r="F149" s="55"/>
    </row>
    <row r="150" spans="3:6" ht="15" customHeight="1" x14ac:dyDescent="0.35">
      <c r="C150" s="194"/>
      <c r="D150" s="137"/>
      <c r="E150" s="66"/>
      <c r="F150" s="55"/>
    </row>
    <row r="151" spans="3:6" ht="15" customHeight="1" x14ac:dyDescent="0.35">
      <c r="C151" s="194"/>
      <c r="D151" s="137"/>
      <c r="E151" s="66"/>
      <c r="F151" s="55"/>
    </row>
    <row r="152" spans="3:6" ht="15" customHeight="1" x14ac:dyDescent="0.35">
      <c r="C152" s="194"/>
      <c r="D152" s="137"/>
      <c r="E152" s="66"/>
      <c r="F152" s="55"/>
    </row>
    <row r="153" spans="3:6" ht="15" customHeight="1" x14ac:dyDescent="0.35">
      <c r="C153" s="194"/>
      <c r="D153" s="137"/>
      <c r="E153" s="66"/>
      <c r="F153" s="55"/>
    </row>
    <row r="154" spans="3:6" ht="15" customHeight="1" x14ac:dyDescent="0.35">
      <c r="C154" s="194"/>
      <c r="D154" s="137"/>
      <c r="E154" s="66"/>
      <c r="F154" s="55"/>
    </row>
    <row r="155" spans="3:6" ht="15" customHeight="1" x14ac:dyDescent="0.35">
      <c r="C155" s="194"/>
      <c r="D155" s="137"/>
      <c r="E155" s="66"/>
      <c r="F155" s="55"/>
    </row>
    <row r="156" spans="3:6" ht="15" customHeight="1" x14ac:dyDescent="0.35">
      <c r="C156" s="194"/>
      <c r="D156" s="137"/>
      <c r="E156" s="66"/>
      <c r="F156" s="55"/>
    </row>
    <row r="157" spans="3:6" ht="15" customHeight="1" x14ac:dyDescent="0.35">
      <c r="C157" s="194"/>
      <c r="D157" s="137"/>
      <c r="E157" s="66"/>
      <c r="F157" s="55"/>
    </row>
    <row r="158" spans="3:6" ht="15" customHeight="1" x14ac:dyDescent="0.35">
      <c r="C158" s="194"/>
      <c r="D158" s="137"/>
      <c r="E158" s="66"/>
      <c r="F158" s="55"/>
    </row>
    <row r="159" spans="3:6" ht="15" customHeight="1" x14ac:dyDescent="0.35">
      <c r="C159" s="194"/>
      <c r="D159" s="137"/>
      <c r="E159" s="66"/>
      <c r="F159" s="55"/>
    </row>
    <row r="160" spans="3:6" ht="15" customHeight="1" x14ac:dyDescent="0.35">
      <c r="C160" s="194"/>
      <c r="D160" s="137"/>
      <c r="E160" s="66"/>
      <c r="F160" s="55"/>
    </row>
    <row r="161" spans="3:6" ht="15" customHeight="1" x14ac:dyDescent="0.35">
      <c r="C161" s="194"/>
      <c r="D161" s="137"/>
      <c r="E161" s="66"/>
      <c r="F161" s="55"/>
    </row>
    <row r="162" spans="3:6" ht="15" customHeight="1" x14ac:dyDescent="0.35">
      <c r="C162" s="194"/>
      <c r="D162" s="137"/>
      <c r="E162" s="66"/>
      <c r="F162" s="55"/>
    </row>
    <row r="163" spans="3:6" ht="15" customHeight="1" x14ac:dyDescent="0.35">
      <c r="C163" s="194"/>
      <c r="D163" s="137"/>
      <c r="E163" s="66"/>
      <c r="F163" s="55"/>
    </row>
    <row r="164" spans="3:6" ht="15" customHeight="1" x14ac:dyDescent="0.35">
      <c r="C164" s="194"/>
      <c r="D164" s="137"/>
      <c r="E164" s="66"/>
      <c r="F164" s="55"/>
    </row>
    <row r="165" spans="3:6" ht="15" customHeight="1" x14ac:dyDescent="0.35">
      <c r="C165" s="194"/>
      <c r="D165" s="137"/>
      <c r="E165" s="66"/>
      <c r="F165" s="55"/>
    </row>
    <row r="166" spans="3:6" ht="15" customHeight="1" x14ac:dyDescent="0.35">
      <c r="C166" s="194"/>
      <c r="D166" s="137"/>
      <c r="E166" s="66"/>
      <c r="F166" s="55"/>
    </row>
    <row r="167" spans="3:6" ht="15" customHeight="1" x14ac:dyDescent="0.35">
      <c r="C167" s="194"/>
      <c r="D167" s="137"/>
      <c r="E167" s="66"/>
      <c r="F167" s="55"/>
    </row>
    <row r="168" spans="3:6" ht="15" customHeight="1" x14ac:dyDescent="0.35">
      <c r="C168" s="194"/>
      <c r="D168" s="137"/>
      <c r="E168" s="66"/>
      <c r="F168" s="55"/>
    </row>
    <row r="169" spans="3:6" ht="15" customHeight="1" x14ac:dyDescent="0.35">
      <c r="C169" s="194"/>
      <c r="D169" s="137"/>
      <c r="E169" s="66"/>
      <c r="F169" s="55"/>
    </row>
    <row r="170" spans="3:6" ht="15" customHeight="1" x14ac:dyDescent="0.35">
      <c r="C170" s="194"/>
      <c r="D170" s="137"/>
      <c r="E170" s="66"/>
      <c r="F170" s="55"/>
    </row>
    <row r="171" spans="3:6" ht="15" customHeight="1" x14ac:dyDescent="0.35">
      <c r="C171" s="194"/>
      <c r="D171" s="137"/>
      <c r="E171" s="66"/>
      <c r="F171" s="55"/>
    </row>
    <row r="172" spans="3:6" ht="15" customHeight="1" x14ac:dyDescent="0.35">
      <c r="C172" s="194"/>
      <c r="D172" s="137"/>
      <c r="E172" s="66"/>
      <c r="F172" s="55"/>
    </row>
    <row r="173" spans="3:6" ht="15" customHeight="1" x14ac:dyDescent="0.35">
      <c r="C173" s="194"/>
      <c r="D173" s="137"/>
      <c r="E173" s="66"/>
      <c r="F173" s="55"/>
    </row>
    <row r="174" spans="3:6" ht="15" customHeight="1" x14ac:dyDescent="0.35">
      <c r="C174" s="194"/>
      <c r="D174" s="137"/>
      <c r="E174" s="66"/>
      <c r="F174" s="55"/>
    </row>
    <row r="175" spans="3:6" ht="15" customHeight="1" x14ac:dyDescent="0.35">
      <c r="C175" s="194"/>
      <c r="D175" s="137"/>
      <c r="E175" s="66"/>
      <c r="F175" s="55"/>
    </row>
    <row r="176" spans="3:6" ht="15" customHeight="1" x14ac:dyDescent="0.35">
      <c r="C176" s="194"/>
      <c r="D176" s="137"/>
      <c r="E176" s="66"/>
      <c r="F176" s="55"/>
    </row>
    <row r="177" spans="3:6" ht="15" customHeight="1" x14ac:dyDescent="0.35">
      <c r="C177" s="194"/>
      <c r="D177" s="137"/>
      <c r="E177" s="66"/>
      <c r="F177" s="55"/>
    </row>
    <row r="178" spans="3:6" ht="15" customHeight="1" x14ac:dyDescent="0.35">
      <c r="C178" s="194"/>
      <c r="D178" s="137"/>
      <c r="E178" s="66"/>
      <c r="F178" s="55"/>
    </row>
    <row r="179" spans="3:6" ht="15" customHeight="1" x14ac:dyDescent="0.35">
      <c r="C179" s="194"/>
      <c r="D179" s="137"/>
      <c r="E179" s="66"/>
      <c r="F179" s="55"/>
    </row>
    <row r="180" spans="3:6" ht="15" customHeight="1" x14ac:dyDescent="0.35">
      <c r="C180" s="194"/>
      <c r="D180" s="137"/>
      <c r="E180" s="66"/>
      <c r="F180" s="55"/>
    </row>
    <row r="181" spans="3:6" ht="15" customHeight="1" x14ac:dyDescent="0.35">
      <c r="C181" s="194"/>
      <c r="D181" s="137"/>
      <c r="E181" s="66"/>
      <c r="F181" s="55"/>
    </row>
    <row r="182" spans="3:6" ht="15" customHeight="1" x14ac:dyDescent="0.35">
      <c r="C182" s="194"/>
      <c r="D182" s="137"/>
      <c r="E182" s="66"/>
      <c r="F182" s="55"/>
    </row>
    <row r="183" spans="3:6" ht="15" customHeight="1" x14ac:dyDescent="0.35">
      <c r="C183" s="194"/>
      <c r="D183" s="137"/>
      <c r="E183" s="66"/>
      <c r="F183" s="55"/>
    </row>
    <row r="184" spans="3:6" ht="15" customHeight="1" x14ac:dyDescent="0.35">
      <c r="C184" s="194"/>
      <c r="D184" s="137"/>
      <c r="E184" s="66"/>
      <c r="F184" s="55"/>
    </row>
    <row r="185" spans="3:6" ht="15" customHeight="1" x14ac:dyDescent="0.35">
      <c r="C185" s="194"/>
      <c r="D185" s="137"/>
      <c r="E185" s="66"/>
      <c r="F185" s="55"/>
    </row>
    <row r="186" spans="3:6" ht="15" customHeight="1" x14ac:dyDescent="0.35">
      <c r="C186" s="194"/>
      <c r="D186" s="137"/>
      <c r="E186" s="66"/>
      <c r="F186" s="55"/>
    </row>
    <row r="187" spans="3:6" ht="15" customHeight="1" x14ac:dyDescent="0.35">
      <c r="C187" s="194"/>
      <c r="D187" s="137"/>
      <c r="E187" s="66"/>
      <c r="F187" s="55"/>
    </row>
    <row r="188" spans="3:6" ht="15" customHeight="1" x14ac:dyDescent="0.35">
      <c r="C188" s="194"/>
      <c r="D188" s="137"/>
      <c r="E188" s="66"/>
      <c r="F188" s="55"/>
    </row>
    <row r="189" spans="3:6" ht="15" customHeight="1" x14ac:dyDescent="0.35">
      <c r="C189" s="194"/>
      <c r="D189" s="137"/>
      <c r="E189" s="66"/>
      <c r="F189" s="55"/>
    </row>
    <row r="190" spans="3:6" ht="15" customHeight="1" x14ac:dyDescent="0.35">
      <c r="C190" s="194"/>
      <c r="D190" s="137"/>
      <c r="E190" s="66"/>
      <c r="F190" s="55"/>
    </row>
    <row r="191" spans="3:6" ht="15" customHeight="1" x14ac:dyDescent="0.35">
      <c r="C191" s="194"/>
      <c r="D191" s="137"/>
      <c r="E191" s="66"/>
      <c r="F191" s="55"/>
    </row>
    <row r="192" spans="3:6" ht="15" customHeight="1" x14ac:dyDescent="0.35">
      <c r="C192" s="194"/>
      <c r="D192" s="137"/>
      <c r="E192" s="66"/>
      <c r="F192" s="55"/>
    </row>
    <row r="193" spans="3:6" ht="15" customHeight="1" x14ac:dyDescent="0.35">
      <c r="C193" s="194"/>
      <c r="D193" s="137"/>
      <c r="E193" s="66"/>
      <c r="F193" s="55"/>
    </row>
    <row r="194" spans="3:6" ht="15" customHeight="1" x14ac:dyDescent="0.35">
      <c r="C194" s="194"/>
      <c r="D194" s="137"/>
      <c r="E194" s="66"/>
      <c r="F194" s="55"/>
    </row>
    <row r="195" spans="3:6" ht="15" customHeight="1" x14ac:dyDescent="0.35">
      <c r="C195" s="194"/>
      <c r="D195" s="137"/>
      <c r="E195" s="66"/>
      <c r="F195" s="55"/>
    </row>
    <row r="196" spans="3:6" ht="15" customHeight="1" x14ac:dyDescent="0.35">
      <c r="C196" s="194"/>
      <c r="D196" s="137"/>
      <c r="E196" s="66"/>
      <c r="F196" s="55"/>
    </row>
    <row r="197" spans="3:6" ht="15" customHeight="1" x14ac:dyDescent="0.35">
      <c r="C197" s="194"/>
      <c r="D197" s="137"/>
      <c r="E197" s="66"/>
      <c r="F197" s="55"/>
    </row>
    <row r="198" spans="3:6" ht="15" customHeight="1" x14ac:dyDescent="0.35">
      <c r="C198" s="194"/>
      <c r="D198" s="137"/>
      <c r="E198" s="66"/>
      <c r="F198" s="55"/>
    </row>
    <row r="199" spans="3:6" ht="15" customHeight="1" x14ac:dyDescent="0.35">
      <c r="C199" s="194"/>
      <c r="D199" s="137"/>
      <c r="E199" s="66"/>
      <c r="F199" s="55"/>
    </row>
    <row r="200" spans="3:6" ht="15" customHeight="1" x14ac:dyDescent="0.35">
      <c r="C200" s="194"/>
      <c r="D200" s="137"/>
      <c r="E200" s="66"/>
      <c r="F200" s="55"/>
    </row>
    <row r="201" spans="3:6" ht="15" customHeight="1" x14ac:dyDescent="0.35">
      <c r="C201" s="194"/>
      <c r="D201" s="137"/>
      <c r="E201" s="66"/>
      <c r="F201" s="55"/>
    </row>
    <row r="202" spans="3:6" ht="15" customHeight="1" x14ac:dyDescent="0.35">
      <c r="C202" s="194"/>
      <c r="D202" s="137"/>
      <c r="E202" s="66"/>
      <c r="F202" s="55"/>
    </row>
    <row r="203" spans="3:6" ht="15" customHeight="1" x14ac:dyDescent="0.35">
      <c r="C203" s="194"/>
      <c r="D203" s="137"/>
      <c r="E203" s="66"/>
      <c r="F203" s="55"/>
    </row>
    <row r="204" spans="3:6" ht="15" customHeight="1" x14ac:dyDescent="0.35">
      <c r="C204" s="194"/>
      <c r="D204" s="137"/>
      <c r="E204" s="66"/>
      <c r="F204" s="55"/>
    </row>
    <row r="205" spans="3:6" ht="15" customHeight="1" x14ac:dyDescent="0.35">
      <c r="C205" s="194"/>
      <c r="D205" s="137"/>
      <c r="E205" s="66"/>
      <c r="F205" s="55"/>
    </row>
    <row r="206" spans="3:6" ht="15" customHeight="1" x14ac:dyDescent="0.35">
      <c r="C206" s="194"/>
      <c r="D206" s="137"/>
      <c r="E206" s="66"/>
      <c r="F206" s="55"/>
    </row>
    <row r="207" spans="3:6" ht="15" customHeight="1" x14ac:dyDescent="0.35">
      <c r="C207" s="194"/>
      <c r="D207" s="137"/>
      <c r="E207" s="66"/>
      <c r="F207" s="55"/>
    </row>
    <row r="208" spans="3:6" ht="15" customHeight="1" x14ac:dyDescent="0.35">
      <c r="C208" s="194"/>
      <c r="D208" s="137"/>
      <c r="E208" s="66"/>
      <c r="F208" s="55"/>
    </row>
    <row r="209" spans="3:6" ht="15" customHeight="1" x14ac:dyDescent="0.35">
      <c r="C209" s="194"/>
      <c r="D209" s="137"/>
      <c r="E209" s="66"/>
      <c r="F209" s="55"/>
    </row>
    <row r="210" spans="3:6" ht="15" customHeight="1" x14ac:dyDescent="0.35">
      <c r="C210" s="194"/>
      <c r="D210" s="137"/>
      <c r="E210" s="66"/>
      <c r="F210" s="55"/>
    </row>
    <row r="211" spans="3:6" ht="15" customHeight="1" x14ac:dyDescent="0.35">
      <c r="C211" s="194"/>
      <c r="D211" s="137"/>
      <c r="E211" s="66"/>
      <c r="F211" s="55"/>
    </row>
    <row r="212" spans="3:6" ht="15" customHeight="1" x14ac:dyDescent="0.35">
      <c r="C212" s="194"/>
      <c r="D212" s="137"/>
      <c r="E212" s="66"/>
      <c r="F212" s="55"/>
    </row>
    <row r="213" spans="3:6" ht="15" customHeight="1" x14ac:dyDescent="0.35">
      <c r="C213" s="194"/>
      <c r="D213" s="137"/>
      <c r="E213" s="66"/>
      <c r="F213" s="55"/>
    </row>
    <row r="214" spans="3:6" ht="15" customHeight="1" x14ac:dyDescent="0.35">
      <c r="C214" s="194"/>
      <c r="D214" s="137"/>
      <c r="E214" s="66"/>
      <c r="F214" s="55"/>
    </row>
    <row r="215" spans="3:6" ht="15" customHeight="1" x14ac:dyDescent="0.35">
      <c r="C215" s="194"/>
      <c r="D215" s="137"/>
      <c r="E215" s="66"/>
      <c r="F215" s="55"/>
    </row>
    <row r="216" spans="3:6" ht="15" customHeight="1" x14ac:dyDescent="0.35">
      <c r="C216" s="194"/>
      <c r="D216" s="137"/>
      <c r="E216" s="66"/>
      <c r="F216" s="55"/>
    </row>
    <row r="217" spans="3:6" ht="15" customHeight="1" x14ac:dyDescent="0.35">
      <c r="C217" s="194"/>
      <c r="D217" s="137"/>
      <c r="E217" s="66"/>
      <c r="F217" s="55"/>
    </row>
    <row r="218" spans="3:6" ht="15" customHeight="1" x14ac:dyDescent="0.35">
      <c r="C218" s="194"/>
      <c r="D218" s="137"/>
      <c r="E218" s="66"/>
      <c r="F218" s="55"/>
    </row>
    <row r="219" spans="3:6" ht="15" customHeight="1" x14ac:dyDescent="0.35">
      <c r="C219" s="194"/>
      <c r="D219" s="137"/>
      <c r="E219" s="66"/>
      <c r="F219" s="55"/>
    </row>
    <row r="220" spans="3:6" ht="15" customHeight="1" x14ac:dyDescent="0.35">
      <c r="C220" s="194"/>
      <c r="D220" s="137"/>
      <c r="E220" s="66"/>
      <c r="F220" s="55"/>
    </row>
    <row r="221" spans="3:6" ht="15" customHeight="1" x14ac:dyDescent="0.35">
      <c r="C221" s="194"/>
      <c r="D221" s="137"/>
      <c r="E221" s="66"/>
      <c r="F221" s="55"/>
    </row>
    <row r="222" spans="3:6" ht="15" customHeight="1" x14ac:dyDescent="0.35">
      <c r="C222" s="194"/>
      <c r="D222" s="137"/>
      <c r="E222" s="66"/>
      <c r="F222" s="55"/>
    </row>
    <row r="223" spans="3:6" ht="15" customHeight="1" x14ac:dyDescent="0.35">
      <c r="C223" s="194"/>
      <c r="D223" s="137"/>
      <c r="E223" s="66"/>
      <c r="F223" s="55"/>
    </row>
    <row r="224" spans="3:6" ht="15" customHeight="1" x14ac:dyDescent="0.35">
      <c r="C224" s="194"/>
      <c r="D224" s="137"/>
      <c r="E224" s="66"/>
      <c r="F224" s="55"/>
    </row>
    <row r="225" spans="3:6" ht="15" customHeight="1" x14ac:dyDescent="0.35">
      <c r="C225" s="194"/>
      <c r="D225" s="137"/>
      <c r="E225" s="66"/>
      <c r="F225" s="55"/>
    </row>
    <row r="226" spans="3:6" ht="15" customHeight="1" x14ac:dyDescent="0.35">
      <c r="C226" s="194"/>
      <c r="D226" s="137"/>
      <c r="E226" s="66"/>
      <c r="F226" s="55"/>
    </row>
    <row r="227" spans="3:6" ht="15" customHeight="1" x14ac:dyDescent="0.35">
      <c r="C227" s="194"/>
      <c r="D227" s="137"/>
      <c r="E227" s="66"/>
      <c r="F227" s="55"/>
    </row>
    <row r="228" spans="3:6" ht="15" customHeight="1" x14ac:dyDescent="0.35">
      <c r="C228" s="194"/>
      <c r="D228" s="137"/>
      <c r="E228" s="66"/>
      <c r="F228" s="55"/>
    </row>
    <row r="229" spans="3:6" ht="15" customHeight="1" x14ac:dyDescent="0.35">
      <c r="C229" s="194"/>
      <c r="D229" s="137"/>
      <c r="E229" s="66"/>
      <c r="F229" s="55"/>
    </row>
    <row r="230" spans="3:6" ht="15" customHeight="1" x14ac:dyDescent="0.35">
      <c r="C230" s="194"/>
      <c r="D230" s="137"/>
      <c r="E230" s="66"/>
      <c r="F230" s="55"/>
    </row>
    <row r="231" spans="3:6" ht="15" customHeight="1" x14ac:dyDescent="0.35">
      <c r="C231" s="194"/>
      <c r="D231" s="137"/>
      <c r="E231" s="66"/>
      <c r="F231" s="55"/>
    </row>
    <row r="232" spans="3:6" ht="15" customHeight="1" x14ac:dyDescent="0.35">
      <c r="C232" s="194"/>
      <c r="D232" s="137"/>
      <c r="E232" s="66"/>
      <c r="F232" s="55"/>
    </row>
    <row r="233" spans="3:6" ht="15" customHeight="1" x14ac:dyDescent="0.35">
      <c r="C233" s="194"/>
      <c r="D233" s="137"/>
      <c r="E233" s="66"/>
      <c r="F233" s="55"/>
    </row>
    <row r="234" spans="3:6" ht="15" customHeight="1" x14ac:dyDescent="0.35">
      <c r="C234" s="194"/>
      <c r="D234" s="137"/>
      <c r="E234" s="66"/>
      <c r="F234" s="55"/>
    </row>
    <row r="235" spans="3:6" ht="15" customHeight="1" x14ac:dyDescent="0.35">
      <c r="C235" s="194"/>
      <c r="D235" s="137"/>
      <c r="E235" s="66"/>
      <c r="F235" s="55"/>
    </row>
    <row r="236" spans="3:6" ht="15" customHeight="1" x14ac:dyDescent="0.35">
      <c r="C236" s="194"/>
      <c r="D236" s="137"/>
      <c r="E236" s="66"/>
      <c r="F236" s="55"/>
    </row>
    <row r="237" spans="3:6" ht="15" customHeight="1" x14ac:dyDescent="0.35">
      <c r="C237" s="194"/>
      <c r="D237" s="137"/>
      <c r="E237" s="66"/>
      <c r="F237" s="55"/>
    </row>
    <row r="238" spans="3:6" ht="15" customHeight="1" x14ac:dyDescent="0.35">
      <c r="C238" s="194"/>
      <c r="D238" s="137"/>
      <c r="E238" s="66"/>
      <c r="F238" s="55"/>
    </row>
    <row r="239" spans="3:6" ht="15" customHeight="1" x14ac:dyDescent="0.35">
      <c r="C239" s="194"/>
      <c r="D239" s="137"/>
      <c r="E239" s="66"/>
      <c r="F239" s="55"/>
    </row>
    <row r="240" spans="3:6" ht="15" customHeight="1" x14ac:dyDescent="0.35">
      <c r="C240" s="194"/>
      <c r="D240" s="137"/>
      <c r="E240" s="66"/>
      <c r="F240" s="55"/>
    </row>
    <row r="241" spans="3:6" ht="15" customHeight="1" x14ac:dyDescent="0.35">
      <c r="C241" s="194"/>
      <c r="D241" s="137"/>
      <c r="E241" s="66"/>
      <c r="F241" s="55"/>
    </row>
    <row r="242" spans="3:6" ht="15" customHeight="1" x14ac:dyDescent="0.35">
      <c r="C242" s="194"/>
      <c r="D242" s="137"/>
      <c r="E242" s="66"/>
      <c r="F242" s="55"/>
    </row>
    <row r="243" spans="3:6" ht="15" customHeight="1" x14ac:dyDescent="0.35">
      <c r="C243" s="194"/>
      <c r="D243" s="137"/>
      <c r="E243" s="66"/>
      <c r="F243" s="55"/>
    </row>
    <row r="244" spans="3:6" ht="15" customHeight="1" x14ac:dyDescent="0.35">
      <c r="C244" s="194"/>
      <c r="D244" s="137"/>
      <c r="E244" s="66"/>
      <c r="F244" s="55"/>
    </row>
    <row r="245" spans="3:6" ht="15" customHeight="1" x14ac:dyDescent="0.35">
      <c r="C245" s="194"/>
      <c r="D245" s="137"/>
      <c r="E245" s="66"/>
      <c r="F245" s="55"/>
    </row>
    <row r="246" spans="3:6" ht="15" customHeight="1" x14ac:dyDescent="0.35">
      <c r="C246" s="194"/>
      <c r="D246" s="137"/>
      <c r="E246" s="66"/>
      <c r="F246" s="55"/>
    </row>
    <row r="247" spans="3:6" ht="15" customHeight="1" x14ac:dyDescent="0.35">
      <c r="C247" s="194"/>
      <c r="D247" s="137"/>
      <c r="E247" s="66"/>
      <c r="F247" s="55"/>
    </row>
    <row r="248" spans="3:6" ht="15" customHeight="1" x14ac:dyDescent="0.35">
      <c r="C248" s="194"/>
      <c r="D248" s="137"/>
      <c r="E248" s="66"/>
      <c r="F248" s="55"/>
    </row>
    <row r="249" spans="3:6" ht="15" customHeight="1" x14ac:dyDescent="0.35">
      <c r="C249" s="194"/>
      <c r="D249" s="137"/>
      <c r="E249" s="66"/>
      <c r="F249" s="55"/>
    </row>
    <row r="250" spans="3:6" ht="15" customHeight="1" x14ac:dyDescent="0.35">
      <c r="C250" s="194"/>
      <c r="D250" s="137"/>
      <c r="E250" s="66"/>
      <c r="F250" s="55"/>
    </row>
    <row r="251" spans="3:6" ht="15" customHeight="1" x14ac:dyDescent="0.35">
      <c r="C251" s="194"/>
      <c r="D251" s="137"/>
      <c r="E251" s="66"/>
      <c r="F251" s="55"/>
    </row>
    <row r="252" spans="3:6" ht="15" customHeight="1" x14ac:dyDescent="0.35">
      <c r="C252" s="194"/>
      <c r="D252" s="137"/>
      <c r="E252" s="66"/>
      <c r="F252" s="55"/>
    </row>
    <row r="253" spans="3:6" ht="15" customHeight="1" x14ac:dyDescent="0.35">
      <c r="C253" s="194"/>
      <c r="D253" s="137"/>
      <c r="E253" s="66"/>
      <c r="F253" s="55"/>
    </row>
    <row r="254" spans="3:6" ht="15" customHeight="1" x14ac:dyDescent="0.35">
      <c r="C254" s="194"/>
      <c r="D254" s="137"/>
      <c r="E254" s="66"/>
      <c r="F254" s="55"/>
    </row>
    <row r="255" spans="3:6" ht="15" customHeight="1" x14ac:dyDescent="0.35">
      <c r="C255" s="194"/>
      <c r="D255" s="137"/>
      <c r="E255" s="66"/>
      <c r="F255" s="55"/>
    </row>
    <row r="256" spans="3:6" ht="15" customHeight="1" x14ac:dyDescent="0.35">
      <c r="C256" s="194"/>
      <c r="D256" s="137"/>
      <c r="E256" s="66"/>
      <c r="F256" s="55"/>
    </row>
    <row r="257" spans="3:6" ht="15" customHeight="1" x14ac:dyDescent="0.35">
      <c r="C257" s="194"/>
      <c r="D257" s="137"/>
      <c r="E257" s="66"/>
      <c r="F257" s="55"/>
    </row>
    <row r="258" spans="3:6" ht="15" customHeight="1" x14ac:dyDescent="0.35">
      <c r="C258" s="194"/>
      <c r="D258" s="137"/>
      <c r="E258" s="66"/>
      <c r="F258" s="55"/>
    </row>
    <row r="259" spans="3:6" ht="15" customHeight="1" x14ac:dyDescent="0.35">
      <c r="C259" s="194"/>
      <c r="D259" s="137"/>
      <c r="E259" s="66"/>
      <c r="F259" s="55"/>
    </row>
    <row r="260" spans="3:6" ht="15" customHeight="1" x14ac:dyDescent="0.35">
      <c r="C260" s="194"/>
      <c r="D260" s="137"/>
      <c r="E260" s="66"/>
      <c r="F260" s="55"/>
    </row>
    <row r="261" spans="3:6" ht="15" customHeight="1" x14ac:dyDescent="0.35">
      <c r="C261" s="194"/>
      <c r="D261" s="137"/>
      <c r="E261" s="66"/>
      <c r="F261" s="55"/>
    </row>
    <row r="262" spans="3:6" ht="15" customHeight="1" x14ac:dyDescent="0.35">
      <c r="C262" s="194"/>
      <c r="D262" s="137"/>
      <c r="E262" s="66"/>
      <c r="F262" s="55"/>
    </row>
    <row r="263" spans="3:6" ht="15" customHeight="1" x14ac:dyDescent="0.35">
      <c r="C263" s="194"/>
      <c r="D263" s="137"/>
      <c r="E263" s="66"/>
      <c r="F263" s="55"/>
    </row>
    <row r="264" spans="3:6" ht="15" customHeight="1" x14ac:dyDescent="0.35">
      <c r="C264" s="194"/>
      <c r="D264" s="137"/>
      <c r="E264" s="66"/>
      <c r="F264" s="55"/>
    </row>
    <row r="265" spans="3:6" ht="15" customHeight="1" x14ac:dyDescent="0.35">
      <c r="C265" s="194"/>
      <c r="D265" s="137"/>
      <c r="E265" s="66"/>
      <c r="F265" s="55"/>
    </row>
    <row r="266" spans="3:6" ht="15" customHeight="1" x14ac:dyDescent="0.35">
      <c r="C266" s="194"/>
      <c r="D266" s="137"/>
      <c r="E266" s="66"/>
      <c r="F266" s="55"/>
    </row>
    <row r="267" spans="3:6" ht="15" customHeight="1" x14ac:dyDescent="0.35">
      <c r="C267" s="194"/>
      <c r="D267" s="137"/>
      <c r="E267" s="66"/>
      <c r="F267" s="55"/>
    </row>
    <row r="268" spans="3:6" ht="15" customHeight="1" x14ac:dyDescent="0.35">
      <c r="C268" s="194"/>
      <c r="D268" s="137"/>
      <c r="E268" s="66"/>
      <c r="F268" s="55"/>
    </row>
    <row r="269" spans="3:6" ht="15" customHeight="1" x14ac:dyDescent="0.35">
      <c r="C269" s="194"/>
      <c r="D269" s="137"/>
      <c r="E269" s="66"/>
      <c r="F269" s="55"/>
    </row>
    <row r="270" spans="3:6" ht="15" customHeight="1" x14ac:dyDescent="0.35">
      <c r="C270" s="194"/>
      <c r="D270" s="137"/>
      <c r="E270" s="66"/>
      <c r="F270" s="55"/>
    </row>
    <row r="271" spans="3:6" ht="15" customHeight="1" x14ac:dyDescent="0.35">
      <c r="C271" s="194"/>
      <c r="D271" s="137"/>
      <c r="E271" s="66"/>
      <c r="F271" s="55"/>
    </row>
    <row r="272" spans="3:6" ht="15" customHeight="1" x14ac:dyDescent="0.35">
      <c r="C272" s="194"/>
      <c r="D272" s="137"/>
      <c r="E272" s="66"/>
      <c r="F272" s="55"/>
    </row>
    <row r="273" spans="3:6" ht="15" customHeight="1" x14ac:dyDescent="0.35">
      <c r="C273" s="194"/>
      <c r="D273" s="137"/>
      <c r="E273" s="66"/>
      <c r="F273" s="55"/>
    </row>
    <row r="274" spans="3:6" ht="15" customHeight="1" x14ac:dyDescent="0.35">
      <c r="C274" s="194"/>
      <c r="D274" s="137"/>
      <c r="E274" s="66"/>
      <c r="F274" s="55"/>
    </row>
    <row r="275" spans="3:6" ht="15" customHeight="1" x14ac:dyDescent="0.35">
      <c r="C275" s="194"/>
      <c r="D275" s="137"/>
      <c r="E275" s="66"/>
      <c r="F275" s="55"/>
    </row>
    <row r="276" spans="3:6" ht="15" customHeight="1" x14ac:dyDescent="0.35">
      <c r="C276" s="194"/>
      <c r="D276" s="137"/>
      <c r="E276" s="66"/>
      <c r="F276" s="55"/>
    </row>
    <row r="277" spans="3:6" ht="15" customHeight="1" x14ac:dyDescent="0.35">
      <c r="C277" s="194"/>
      <c r="D277" s="137"/>
      <c r="E277" s="66"/>
      <c r="F277" s="55"/>
    </row>
    <row r="278" spans="3:6" ht="15" customHeight="1" x14ac:dyDescent="0.35">
      <c r="C278" s="194"/>
      <c r="D278" s="137"/>
      <c r="E278" s="66"/>
      <c r="F278" s="55"/>
    </row>
    <row r="279" spans="3:6" ht="15" customHeight="1" x14ac:dyDescent="0.35">
      <c r="C279" s="194"/>
      <c r="D279" s="137"/>
      <c r="E279" s="66"/>
      <c r="F279" s="55"/>
    </row>
    <row r="280" spans="3:6" ht="15" customHeight="1" x14ac:dyDescent="0.35">
      <c r="C280" s="194"/>
      <c r="D280" s="137"/>
      <c r="E280" s="66"/>
      <c r="F280" s="55"/>
    </row>
    <row r="281" spans="3:6" ht="15" customHeight="1" x14ac:dyDescent="0.35">
      <c r="C281" s="194"/>
      <c r="D281" s="137"/>
      <c r="E281" s="66"/>
      <c r="F281" s="55"/>
    </row>
    <row r="282" spans="3:6" ht="15" customHeight="1" x14ac:dyDescent="0.35">
      <c r="C282" s="194"/>
      <c r="D282" s="137"/>
      <c r="E282" s="66"/>
      <c r="F282" s="55"/>
    </row>
    <row r="283" spans="3:6" ht="15" customHeight="1" x14ac:dyDescent="0.35">
      <c r="C283" s="194"/>
      <c r="D283" s="137"/>
      <c r="E283" s="66"/>
      <c r="F283" s="55"/>
    </row>
    <row r="284" spans="3:6" ht="15" customHeight="1" x14ac:dyDescent="0.35">
      <c r="C284" s="194"/>
      <c r="D284" s="137"/>
      <c r="E284" s="66"/>
      <c r="F284" s="55"/>
    </row>
    <row r="285" spans="3:6" ht="15" customHeight="1" x14ac:dyDescent="0.35">
      <c r="C285" s="194"/>
      <c r="D285" s="137"/>
      <c r="E285" s="66"/>
      <c r="F285" s="55"/>
    </row>
    <row r="286" spans="3:6" ht="15" customHeight="1" x14ac:dyDescent="0.35">
      <c r="C286" s="194"/>
      <c r="D286" s="137"/>
      <c r="E286" s="66"/>
      <c r="F286" s="55"/>
    </row>
    <row r="287" spans="3:6" ht="15" customHeight="1" x14ac:dyDescent="0.35">
      <c r="C287" s="194"/>
      <c r="D287" s="137"/>
      <c r="E287" s="66"/>
      <c r="F287" s="55"/>
    </row>
    <row r="288" spans="3:6" ht="15" customHeight="1" x14ac:dyDescent="0.35">
      <c r="C288" s="194"/>
      <c r="D288" s="137"/>
      <c r="E288" s="66"/>
      <c r="F288" s="55"/>
    </row>
    <row r="289" spans="3:6" ht="15" customHeight="1" x14ac:dyDescent="0.35">
      <c r="C289" s="194"/>
      <c r="D289" s="137"/>
      <c r="E289" s="66"/>
      <c r="F289" s="55"/>
    </row>
    <row r="290" spans="3:6" ht="15" customHeight="1" x14ac:dyDescent="0.35">
      <c r="C290" s="194"/>
      <c r="D290" s="137"/>
      <c r="E290" s="66"/>
      <c r="F290" s="55"/>
    </row>
    <row r="291" spans="3:6" ht="15" customHeight="1" x14ac:dyDescent="0.35">
      <c r="C291" s="194"/>
      <c r="D291" s="137"/>
      <c r="E291" s="66"/>
      <c r="F291" s="55"/>
    </row>
    <row r="292" spans="3:6" ht="15" customHeight="1" x14ac:dyDescent="0.35">
      <c r="C292" s="194"/>
      <c r="D292" s="137"/>
      <c r="E292" s="66"/>
      <c r="F292" s="55"/>
    </row>
    <row r="293" spans="3:6" ht="15" customHeight="1" x14ac:dyDescent="0.35">
      <c r="C293" s="194"/>
      <c r="D293" s="137"/>
      <c r="E293" s="66"/>
      <c r="F293" s="55"/>
    </row>
    <row r="294" spans="3:6" ht="15" customHeight="1" x14ac:dyDescent="0.35">
      <c r="C294" s="194"/>
      <c r="D294" s="137"/>
      <c r="E294" s="66"/>
      <c r="F294" s="55"/>
    </row>
    <row r="295" spans="3:6" ht="15" customHeight="1" x14ac:dyDescent="0.35">
      <c r="C295" s="194"/>
      <c r="D295" s="137"/>
      <c r="E295" s="66"/>
      <c r="F295" s="55"/>
    </row>
    <row r="296" spans="3:6" ht="15" customHeight="1" x14ac:dyDescent="0.35">
      <c r="C296" s="194"/>
      <c r="D296" s="137"/>
      <c r="E296" s="66"/>
      <c r="F296" s="55"/>
    </row>
    <row r="297" spans="3:6" ht="15" customHeight="1" x14ac:dyDescent="0.35">
      <c r="C297" s="194"/>
      <c r="D297" s="137"/>
      <c r="E297" s="66"/>
      <c r="F297" s="55"/>
    </row>
    <row r="298" spans="3:6" ht="15" customHeight="1" x14ac:dyDescent="0.35">
      <c r="C298" s="194"/>
      <c r="D298" s="137"/>
      <c r="E298" s="66"/>
      <c r="F298" s="55"/>
    </row>
    <row r="299" spans="3:6" ht="15" customHeight="1" x14ac:dyDescent="0.35">
      <c r="C299" s="194"/>
      <c r="D299" s="137"/>
      <c r="E299" s="66"/>
      <c r="F299" s="55"/>
    </row>
    <row r="300" spans="3:6" ht="15" customHeight="1" x14ac:dyDescent="0.35">
      <c r="C300" s="194"/>
      <c r="D300" s="137"/>
      <c r="E300" s="66"/>
      <c r="F300" s="55"/>
    </row>
    <row r="301" spans="3:6" ht="15" customHeight="1" x14ac:dyDescent="0.35">
      <c r="C301" s="194"/>
      <c r="D301" s="137"/>
      <c r="E301" s="66"/>
      <c r="F301" s="55"/>
    </row>
    <row r="302" spans="3:6" ht="15" customHeight="1" x14ac:dyDescent="0.35">
      <c r="C302" s="194"/>
      <c r="D302" s="137"/>
      <c r="E302" s="66"/>
      <c r="F302" s="55"/>
    </row>
    <row r="303" spans="3:6" ht="15" customHeight="1" x14ac:dyDescent="0.35">
      <c r="C303" s="194"/>
      <c r="D303" s="137"/>
      <c r="E303" s="66"/>
      <c r="F303" s="55"/>
    </row>
    <row r="304" spans="3:6" ht="15" customHeight="1" x14ac:dyDescent="0.35">
      <c r="C304" s="194"/>
      <c r="D304" s="137"/>
      <c r="E304" s="66"/>
      <c r="F304" s="55"/>
    </row>
    <row r="305" spans="3:6" ht="15" customHeight="1" x14ac:dyDescent="0.35">
      <c r="C305" s="194"/>
      <c r="D305" s="137"/>
      <c r="E305" s="66"/>
      <c r="F305" s="55"/>
    </row>
    <row r="306" spans="3:6" ht="15" customHeight="1" x14ac:dyDescent="0.35">
      <c r="C306" s="194"/>
      <c r="D306" s="137"/>
      <c r="E306" s="66"/>
      <c r="F306" s="55"/>
    </row>
    <row r="307" spans="3:6" ht="15" customHeight="1" x14ac:dyDescent="0.35">
      <c r="C307" s="194"/>
      <c r="D307" s="137"/>
      <c r="E307" s="66"/>
      <c r="F307" s="55"/>
    </row>
    <row r="308" spans="3:6" ht="15" customHeight="1" x14ac:dyDescent="0.35">
      <c r="C308" s="194"/>
      <c r="D308" s="137"/>
      <c r="E308" s="66"/>
      <c r="F308" s="55"/>
    </row>
    <row r="309" spans="3:6" ht="15" customHeight="1" x14ac:dyDescent="0.35">
      <c r="C309" s="194"/>
      <c r="D309" s="137"/>
      <c r="E309" s="66"/>
      <c r="F309" s="55"/>
    </row>
    <row r="310" spans="3:6" ht="15" customHeight="1" x14ac:dyDescent="0.35">
      <c r="C310" s="194"/>
      <c r="D310" s="137"/>
      <c r="E310" s="66"/>
      <c r="F310" s="55"/>
    </row>
    <row r="311" spans="3:6" ht="15" customHeight="1" x14ac:dyDescent="0.35">
      <c r="C311" s="194"/>
      <c r="D311" s="137"/>
      <c r="E311" s="66"/>
      <c r="F311" s="55"/>
    </row>
    <row r="312" spans="3:6" ht="15" customHeight="1" x14ac:dyDescent="0.35">
      <c r="C312" s="194"/>
      <c r="D312" s="137"/>
      <c r="E312" s="66"/>
      <c r="F312" s="55"/>
    </row>
    <row r="313" spans="3:6" ht="15" customHeight="1" x14ac:dyDescent="0.35">
      <c r="C313" s="194"/>
      <c r="D313" s="137"/>
      <c r="E313" s="66"/>
      <c r="F313" s="55"/>
    </row>
    <row r="314" spans="3:6" ht="15" customHeight="1" x14ac:dyDescent="0.35">
      <c r="C314" s="194"/>
      <c r="D314" s="137"/>
      <c r="E314" s="66"/>
      <c r="F314" s="55"/>
    </row>
    <row r="315" spans="3:6" ht="15" customHeight="1" x14ac:dyDescent="0.35">
      <c r="C315" s="194"/>
      <c r="D315" s="137"/>
      <c r="E315" s="66"/>
      <c r="F315" s="55"/>
    </row>
    <row r="316" spans="3:6" ht="15" customHeight="1" x14ac:dyDescent="0.35">
      <c r="C316" s="194"/>
      <c r="D316" s="137"/>
      <c r="E316" s="66"/>
      <c r="F316" s="55"/>
    </row>
    <row r="317" spans="3:6" ht="15" customHeight="1" x14ac:dyDescent="0.35">
      <c r="C317" s="194"/>
      <c r="D317" s="137"/>
      <c r="E317" s="66"/>
      <c r="F317" s="55"/>
    </row>
    <row r="318" spans="3:6" ht="15" customHeight="1" x14ac:dyDescent="0.35">
      <c r="C318" s="194"/>
      <c r="D318" s="137"/>
      <c r="E318" s="66"/>
      <c r="F318" s="55"/>
    </row>
    <row r="319" spans="3:6" ht="15" customHeight="1" x14ac:dyDescent="0.35">
      <c r="C319" s="194"/>
      <c r="D319" s="137"/>
      <c r="E319" s="66"/>
      <c r="F319" s="55"/>
    </row>
    <row r="320" spans="3:6" ht="15" customHeight="1" x14ac:dyDescent="0.35">
      <c r="C320" s="194"/>
      <c r="D320" s="137"/>
      <c r="E320" s="66"/>
      <c r="F320" s="55"/>
    </row>
    <row r="321" spans="3:6" ht="15" customHeight="1" x14ac:dyDescent="0.35">
      <c r="C321" s="194"/>
      <c r="D321" s="137"/>
      <c r="E321" s="66"/>
      <c r="F321" s="55"/>
    </row>
    <row r="322" spans="3:6" ht="15" customHeight="1" x14ac:dyDescent="0.35">
      <c r="C322" s="194"/>
      <c r="D322" s="137"/>
      <c r="E322" s="66"/>
      <c r="F322" s="55"/>
    </row>
    <row r="323" spans="3:6" ht="15" customHeight="1" x14ac:dyDescent="0.35">
      <c r="C323" s="194"/>
      <c r="D323" s="137"/>
      <c r="E323" s="66"/>
      <c r="F323" s="55"/>
    </row>
    <row r="324" spans="3:6" ht="15" customHeight="1" x14ac:dyDescent="0.35">
      <c r="C324" s="194"/>
      <c r="D324" s="137"/>
      <c r="E324" s="66"/>
      <c r="F324" s="55"/>
    </row>
    <row r="325" spans="3:6" ht="15" customHeight="1" x14ac:dyDescent="0.35">
      <c r="C325" s="194"/>
      <c r="D325" s="137"/>
      <c r="E325" s="66"/>
      <c r="F325" s="55"/>
    </row>
    <row r="326" spans="3:6" ht="15" customHeight="1" x14ac:dyDescent="0.35">
      <c r="C326" s="194"/>
      <c r="D326" s="137"/>
      <c r="E326" s="66"/>
      <c r="F326" s="55"/>
    </row>
    <row r="327" spans="3:6" ht="15" customHeight="1" x14ac:dyDescent="0.35">
      <c r="C327" s="194"/>
      <c r="D327" s="137"/>
      <c r="E327" s="66"/>
      <c r="F327" s="55"/>
    </row>
    <row r="328" spans="3:6" ht="15" customHeight="1" x14ac:dyDescent="0.35">
      <c r="C328" s="194"/>
      <c r="D328" s="137"/>
      <c r="E328" s="66"/>
      <c r="F328" s="55"/>
    </row>
    <row r="329" spans="3:6" ht="15" customHeight="1" x14ac:dyDescent="0.35">
      <c r="C329" s="194"/>
      <c r="D329" s="137"/>
      <c r="E329" s="66"/>
      <c r="F329" s="55"/>
    </row>
    <row r="330" spans="3:6" ht="15" customHeight="1" x14ac:dyDescent="0.35">
      <c r="C330" s="194"/>
      <c r="D330" s="137"/>
      <c r="E330" s="66"/>
      <c r="F330" s="55"/>
    </row>
    <row r="331" spans="3:6" ht="15" customHeight="1" x14ac:dyDescent="0.35">
      <c r="C331" s="194"/>
      <c r="D331" s="137"/>
      <c r="E331" s="66"/>
      <c r="F331" s="55"/>
    </row>
    <row r="332" spans="3:6" ht="15" customHeight="1" x14ac:dyDescent="0.35">
      <c r="C332" s="194"/>
      <c r="D332" s="137"/>
      <c r="E332" s="66"/>
      <c r="F332" s="55"/>
    </row>
    <row r="333" spans="3:6" ht="15" customHeight="1" x14ac:dyDescent="0.35">
      <c r="C333" s="194"/>
      <c r="D333" s="137"/>
      <c r="E333" s="66"/>
      <c r="F333" s="55"/>
    </row>
    <row r="334" spans="3:6" ht="15" customHeight="1" x14ac:dyDescent="0.35">
      <c r="C334" s="194"/>
      <c r="D334" s="137"/>
      <c r="E334" s="66"/>
      <c r="F334" s="55"/>
    </row>
    <row r="335" spans="3:6" ht="15" customHeight="1" x14ac:dyDescent="0.35">
      <c r="C335" s="194"/>
      <c r="D335" s="137"/>
      <c r="E335" s="66"/>
      <c r="F335" s="55"/>
    </row>
    <row r="336" spans="3:6" ht="15" customHeight="1" x14ac:dyDescent="0.35">
      <c r="C336" s="194"/>
      <c r="D336" s="137"/>
      <c r="E336" s="66"/>
      <c r="F336" s="55"/>
    </row>
    <row r="337" spans="3:6" ht="15" customHeight="1" x14ac:dyDescent="0.35">
      <c r="C337" s="194"/>
      <c r="D337" s="137"/>
      <c r="E337" s="66"/>
      <c r="F337" s="55"/>
    </row>
    <row r="338" spans="3:6" ht="15" customHeight="1" x14ac:dyDescent="0.35">
      <c r="C338" s="194"/>
      <c r="D338" s="137"/>
      <c r="E338" s="66"/>
      <c r="F338" s="55"/>
    </row>
    <row r="339" spans="3:6" ht="15" customHeight="1" x14ac:dyDescent="0.35">
      <c r="C339" s="194"/>
      <c r="D339" s="137"/>
      <c r="E339" s="66"/>
      <c r="F339" s="55"/>
    </row>
    <row r="340" spans="3:6" ht="15" customHeight="1" x14ac:dyDescent="0.35">
      <c r="C340" s="194"/>
      <c r="D340" s="137"/>
      <c r="E340" s="66"/>
      <c r="F340" s="55"/>
    </row>
    <row r="341" spans="3:6" ht="15" customHeight="1" x14ac:dyDescent="0.35">
      <c r="C341" s="194"/>
      <c r="D341" s="137"/>
      <c r="E341" s="66"/>
      <c r="F341" s="55"/>
    </row>
    <row r="342" spans="3:6" ht="15" customHeight="1" x14ac:dyDescent="0.35">
      <c r="C342" s="194"/>
      <c r="D342" s="137"/>
      <c r="E342" s="66"/>
      <c r="F342" s="55"/>
    </row>
    <row r="343" spans="3:6" ht="15" customHeight="1" x14ac:dyDescent="0.35">
      <c r="C343" s="194"/>
      <c r="D343" s="137"/>
      <c r="E343" s="66"/>
      <c r="F343" s="55"/>
    </row>
    <row r="344" spans="3:6" ht="15" customHeight="1" x14ac:dyDescent="0.35">
      <c r="C344" s="194"/>
      <c r="D344" s="137"/>
      <c r="E344" s="66"/>
      <c r="F344" s="55"/>
    </row>
    <row r="345" spans="3:6" ht="15" customHeight="1" x14ac:dyDescent="0.35">
      <c r="C345" s="194"/>
      <c r="D345" s="137"/>
      <c r="E345" s="66"/>
      <c r="F345" s="55"/>
    </row>
    <row r="346" spans="3:6" ht="15" customHeight="1" x14ac:dyDescent="0.35">
      <c r="C346" s="194"/>
      <c r="D346" s="137"/>
      <c r="E346" s="66"/>
      <c r="F346" s="55"/>
    </row>
    <row r="347" spans="3:6" ht="15" customHeight="1" x14ac:dyDescent="0.35">
      <c r="C347" s="194"/>
      <c r="D347" s="137"/>
      <c r="E347" s="66"/>
      <c r="F347" s="55"/>
    </row>
    <row r="348" spans="3:6" ht="15" customHeight="1" x14ac:dyDescent="0.35">
      <c r="C348" s="194"/>
      <c r="D348" s="137"/>
      <c r="E348" s="66"/>
      <c r="F348" s="55"/>
    </row>
    <row r="349" spans="3:6" ht="15" customHeight="1" x14ac:dyDescent="0.35">
      <c r="C349" s="194"/>
      <c r="D349" s="137"/>
      <c r="E349" s="66"/>
      <c r="F349" s="55"/>
    </row>
    <row r="350" spans="3:6" ht="15" customHeight="1" x14ac:dyDescent="0.35">
      <c r="C350" s="194"/>
      <c r="D350" s="137"/>
      <c r="E350" s="66"/>
      <c r="F350" s="55"/>
    </row>
    <row r="351" spans="3:6" ht="15" customHeight="1" x14ac:dyDescent="0.35">
      <c r="C351" s="194"/>
      <c r="D351" s="137"/>
      <c r="E351" s="66"/>
      <c r="F351" s="55"/>
    </row>
    <row r="352" spans="3:6" ht="15" customHeight="1" x14ac:dyDescent="0.35">
      <c r="C352" s="194"/>
      <c r="D352" s="137"/>
      <c r="E352" s="66"/>
      <c r="F352" s="55"/>
    </row>
    <row r="353" spans="3:6" ht="15" customHeight="1" x14ac:dyDescent="0.35">
      <c r="C353" s="194"/>
      <c r="D353" s="137"/>
      <c r="E353" s="66"/>
      <c r="F353" s="55"/>
    </row>
    <row r="354" spans="3:6" ht="15" customHeight="1" x14ac:dyDescent="0.35">
      <c r="C354" s="194"/>
      <c r="D354" s="137"/>
      <c r="E354" s="66"/>
      <c r="F354" s="55"/>
    </row>
    <row r="355" spans="3:6" ht="15" customHeight="1" x14ac:dyDescent="0.35">
      <c r="C355" s="194"/>
      <c r="D355" s="137"/>
      <c r="E355" s="66"/>
      <c r="F355" s="55"/>
    </row>
    <row r="356" spans="3:6" ht="15" customHeight="1" x14ac:dyDescent="0.35">
      <c r="C356" s="194"/>
      <c r="D356" s="137"/>
      <c r="E356" s="66"/>
      <c r="F356" s="55"/>
    </row>
    <row r="357" spans="3:6" ht="15" customHeight="1" x14ac:dyDescent="0.35">
      <c r="C357" s="194"/>
      <c r="D357" s="137"/>
      <c r="E357" s="66"/>
      <c r="F357" s="55"/>
    </row>
    <row r="358" spans="3:6" ht="15" customHeight="1" x14ac:dyDescent="0.35">
      <c r="C358" s="194"/>
      <c r="D358" s="137"/>
      <c r="E358" s="66"/>
      <c r="F358" s="55"/>
    </row>
    <row r="359" spans="3:6" ht="15" customHeight="1" x14ac:dyDescent="0.35">
      <c r="C359" s="194"/>
      <c r="D359" s="137"/>
      <c r="E359" s="66"/>
      <c r="F359" s="55"/>
    </row>
    <row r="360" spans="3:6" ht="15" customHeight="1" x14ac:dyDescent="0.35">
      <c r="C360" s="194"/>
      <c r="D360" s="137"/>
      <c r="E360" s="66"/>
      <c r="F360" s="55"/>
    </row>
    <row r="361" spans="3:6" ht="15" customHeight="1" x14ac:dyDescent="0.35">
      <c r="C361" s="194"/>
      <c r="D361" s="137"/>
      <c r="E361" s="66"/>
      <c r="F361" s="55"/>
    </row>
    <row r="362" spans="3:6" ht="15" customHeight="1" x14ac:dyDescent="0.35">
      <c r="C362" s="194"/>
      <c r="D362" s="137"/>
      <c r="E362" s="66"/>
      <c r="F362" s="55"/>
    </row>
    <row r="363" spans="3:6" ht="15" customHeight="1" x14ac:dyDescent="0.35">
      <c r="C363" s="194"/>
      <c r="D363" s="137"/>
      <c r="E363" s="66"/>
      <c r="F363" s="55"/>
    </row>
    <row r="364" spans="3:6" ht="15" customHeight="1" x14ac:dyDescent="0.35">
      <c r="C364" s="194"/>
      <c r="D364" s="137"/>
      <c r="E364" s="66"/>
      <c r="F364" s="55"/>
    </row>
    <row r="365" spans="3:6" ht="15" customHeight="1" x14ac:dyDescent="0.35">
      <c r="C365" s="194"/>
      <c r="D365" s="137"/>
      <c r="E365" s="66"/>
      <c r="F365" s="55"/>
    </row>
    <row r="366" spans="3:6" ht="15" customHeight="1" x14ac:dyDescent="0.35">
      <c r="C366" s="194"/>
      <c r="D366" s="137"/>
      <c r="E366" s="66"/>
      <c r="F366" s="55"/>
    </row>
    <row r="367" spans="3:6" ht="15" customHeight="1" x14ac:dyDescent="0.35">
      <c r="C367" s="194"/>
      <c r="D367" s="137"/>
      <c r="E367" s="66"/>
      <c r="F367" s="55"/>
    </row>
    <row r="368" spans="3:6" ht="15" customHeight="1" x14ac:dyDescent="0.35">
      <c r="C368" s="194"/>
      <c r="D368" s="137"/>
      <c r="E368" s="66"/>
      <c r="F368" s="55"/>
    </row>
    <row r="369" spans="3:6" ht="15" customHeight="1" x14ac:dyDescent="0.35">
      <c r="C369" s="194"/>
      <c r="D369" s="137"/>
      <c r="E369" s="66"/>
      <c r="F369" s="55"/>
    </row>
    <row r="370" spans="3:6" ht="15" customHeight="1" x14ac:dyDescent="0.35">
      <c r="C370" s="194"/>
      <c r="D370" s="137"/>
      <c r="E370" s="66"/>
      <c r="F370" s="55"/>
    </row>
    <row r="371" spans="3:6" ht="15" customHeight="1" x14ac:dyDescent="0.35">
      <c r="C371" s="194"/>
      <c r="D371" s="137"/>
      <c r="E371" s="66"/>
      <c r="F371" s="55"/>
    </row>
    <row r="372" spans="3:6" ht="15" customHeight="1" x14ac:dyDescent="0.35">
      <c r="C372" s="194"/>
      <c r="D372" s="137"/>
      <c r="E372" s="66"/>
      <c r="F372" s="55"/>
    </row>
    <row r="373" spans="3:6" ht="15" customHeight="1" x14ac:dyDescent="0.35">
      <c r="C373" s="194"/>
      <c r="D373" s="137"/>
      <c r="E373" s="66"/>
      <c r="F373" s="55"/>
    </row>
    <row r="374" spans="3:6" ht="15" customHeight="1" x14ac:dyDescent="0.35">
      <c r="C374" s="194"/>
      <c r="D374" s="137"/>
      <c r="E374" s="66"/>
      <c r="F374" s="55"/>
    </row>
    <row r="375" spans="3:6" ht="15" customHeight="1" x14ac:dyDescent="0.35">
      <c r="C375" s="194"/>
      <c r="D375" s="137"/>
      <c r="E375" s="66"/>
      <c r="F375" s="55"/>
    </row>
    <row r="376" spans="3:6" ht="15" customHeight="1" x14ac:dyDescent="0.35">
      <c r="C376" s="194"/>
      <c r="D376" s="137"/>
      <c r="E376" s="66"/>
      <c r="F376" s="55"/>
    </row>
    <row r="377" spans="3:6" ht="15" customHeight="1" x14ac:dyDescent="0.35">
      <c r="C377" s="194"/>
      <c r="D377" s="137"/>
      <c r="E377" s="66"/>
      <c r="F377" s="55"/>
    </row>
    <row r="378" spans="3:6" ht="15" customHeight="1" x14ac:dyDescent="0.35">
      <c r="C378" s="194"/>
      <c r="D378" s="137"/>
      <c r="E378" s="66"/>
      <c r="F378" s="55"/>
    </row>
    <row r="379" spans="3:6" ht="15" customHeight="1" x14ac:dyDescent="0.35">
      <c r="C379" s="194"/>
      <c r="D379" s="137"/>
      <c r="E379" s="66"/>
      <c r="F379" s="55"/>
    </row>
    <row r="380" spans="3:6" ht="15" customHeight="1" x14ac:dyDescent="0.35">
      <c r="C380" s="194"/>
      <c r="D380" s="137"/>
      <c r="E380" s="66"/>
      <c r="F380" s="55"/>
    </row>
    <row r="381" spans="3:6" ht="15" customHeight="1" x14ac:dyDescent="0.35">
      <c r="C381" s="194"/>
      <c r="D381" s="137"/>
      <c r="E381" s="66"/>
      <c r="F381" s="55"/>
    </row>
    <row r="382" spans="3:6" ht="15" customHeight="1" x14ac:dyDescent="0.35">
      <c r="C382" s="194"/>
      <c r="D382" s="137"/>
      <c r="E382" s="66"/>
      <c r="F382" s="55"/>
    </row>
    <row r="383" spans="3:6" ht="15" customHeight="1" x14ac:dyDescent="0.35">
      <c r="C383" s="194"/>
      <c r="D383" s="137"/>
      <c r="E383" s="66"/>
      <c r="F383" s="55"/>
    </row>
    <row r="384" spans="3:6" ht="15" customHeight="1" x14ac:dyDescent="0.35">
      <c r="C384" s="194"/>
      <c r="D384" s="137"/>
      <c r="E384" s="66"/>
      <c r="F384" s="55"/>
    </row>
    <row r="385" spans="3:6" ht="15" customHeight="1" x14ac:dyDescent="0.35">
      <c r="C385" s="194"/>
      <c r="D385" s="137"/>
      <c r="E385" s="66"/>
      <c r="F385" s="55"/>
    </row>
    <row r="386" spans="3:6" ht="15" customHeight="1" x14ac:dyDescent="0.35">
      <c r="C386" s="194"/>
      <c r="D386" s="137"/>
      <c r="E386" s="66"/>
      <c r="F386" s="55"/>
    </row>
    <row r="387" spans="3:6" ht="15" customHeight="1" x14ac:dyDescent="0.35">
      <c r="C387" s="194"/>
      <c r="D387" s="137"/>
      <c r="E387" s="66"/>
      <c r="F387" s="55"/>
    </row>
    <row r="388" spans="3:6" ht="15" customHeight="1" x14ac:dyDescent="0.35">
      <c r="C388" s="194"/>
      <c r="D388" s="137"/>
      <c r="E388" s="66"/>
      <c r="F388" s="55"/>
    </row>
    <row r="389" spans="3:6" ht="15" customHeight="1" x14ac:dyDescent="0.35">
      <c r="C389" s="194"/>
      <c r="D389" s="137"/>
      <c r="E389" s="66"/>
      <c r="F389" s="55"/>
    </row>
    <row r="390" spans="3:6" ht="15" customHeight="1" x14ac:dyDescent="0.35">
      <c r="C390" s="194"/>
      <c r="D390" s="137"/>
      <c r="E390" s="66"/>
      <c r="F390" s="55"/>
    </row>
    <row r="391" spans="3:6" ht="15" customHeight="1" x14ac:dyDescent="0.35">
      <c r="C391" s="194"/>
      <c r="D391" s="137"/>
      <c r="E391" s="66"/>
      <c r="F391" s="55"/>
    </row>
    <row r="392" spans="3:6" ht="15" customHeight="1" x14ac:dyDescent="0.35">
      <c r="C392" s="194"/>
      <c r="D392" s="137"/>
      <c r="E392" s="66"/>
      <c r="F392" s="55"/>
    </row>
    <row r="393" spans="3:6" ht="15" customHeight="1" x14ac:dyDescent="0.35">
      <c r="C393" s="194"/>
      <c r="D393" s="137"/>
      <c r="E393" s="66"/>
      <c r="F393" s="55"/>
    </row>
    <row r="394" spans="3:6" ht="15" customHeight="1" x14ac:dyDescent="0.35">
      <c r="C394" s="194"/>
      <c r="D394" s="137"/>
      <c r="E394" s="66"/>
      <c r="F394" s="55"/>
    </row>
    <row r="395" spans="3:6" ht="15" customHeight="1" x14ac:dyDescent="0.35">
      <c r="C395" s="194"/>
      <c r="D395" s="137"/>
      <c r="E395" s="66"/>
      <c r="F395" s="55"/>
    </row>
    <row r="396" spans="3:6" ht="15" customHeight="1" x14ac:dyDescent="0.35">
      <c r="C396" s="194"/>
      <c r="D396" s="137"/>
      <c r="E396" s="66"/>
      <c r="F396" s="55"/>
    </row>
    <row r="397" spans="3:6" ht="15" customHeight="1" x14ac:dyDescent="0.35">
      <c r="C397" s="194"/>
      <c r="D397" s="137"/>
      <c r="E397" s="66"/>
      <c r="F397" s="55"/>
    </row>
    <row r="398" spans="3:6" ht="15" customHeight="1" x14ac:dyDescent="0.35">
      <c r="C398" s="194"/>
      <c r="D398" s="137"/>
      <c r="E398" s="66"/>
      <c r="F398" s="55"/>
    </row>
    <row r="399" spans="3:6" ht="15" customHeight="1" x14ac:dyDescent="0.35">
      <c r="C399" s="194"/>
      <c r="D399" s="137"/>
      <c r="E399" s="66"/>
      <c r="F399" s="55"/>
    </row>
    <row r="400" spans="3:6" ht="15" customHeight="1" x14ac:dyDescent="0.35">
      <c r="C400" s="194"/>
      <c r="D400" s="137"/>
      <c r="E400" s="66"/>
      <c r="F400" s="55"/>
    </row>
    <row r="401" spans="3:6" ht="15" customHeight="1" x14ac:dyDescent="0.35">
      <c r="C401" s="194"/>
      <c r="D401" s="137"/>
      <c r="E401" s="66"/>
      <c r="F401" s="55"/>
    </row>
    <row r="402" spans="3:6" ht="15" customHeight="1" x14ac:dyDescent="0.35">
      <c r="C402" s="194"/>
      <c r="D402" s="137"/>
      <c r="E402" s="66"/>
      <c r="F402" s="55"/>
    </row>
    <row r="403" spans="3:6" ht="15" customHeight="1" x14ac:dyDescent="0.35">
      <c r="C403" s="194"/>
      <c r="D403" s="137"/>
      <c r="E403" s="66"/>
      <c r="F403" s="55"/>
    </row>
    <row r="404" spans="3:6" ht="15" customHeight="1" x14ac:dyDescent="0.35">
      <c r="C404" s="194"/>
      <c r="D404" s="137"/>
      <c r="E404" s="66"/>
      <c r="F404" s="55"/>
    </row>
    <row r="405" spans="3:6" ht="15" customHeight="1" x14ac:dyDescent="0.35">
      <c r="C405" s="194"/>
      <c r="D405" s="137"/>
      <c r="E405" s="66"/>
      <c r="F405" s="55"/>
    </row>
    <row r="406" spans="3:6" ht="15" customHeight="1" x14ac:dyDescent="0.35">
      <c r="C406" s="194"/>
      <c r="D406" s="137"/>
      <c r="E406" s="66"/>
      <c r="F406" s="55"/>
    </row>
    <row r="407" spans="3:6" ht="15" customHeight="1" x14ac:dyDescent="0.35">
      <c r="C407" s="194"/>
      <c r="D407" s="137"/>
      <c r="E407" s="66"/>
      <c r="F407" s="55"/>
    </row>
    <row r="408" spans="3:6" ht="15" customHeight="1" x14ac:dyDescent="0.35">
      <c r="C408" s="194"/>
      <c r="D408" s="137"/>
      <c r="E408" s="66"/>
      <c r="F408" s="55"/>
    </row>
    <row r="409" spans="3:6" ht="15" customHeight="1" x14ac:dyDescent="0.35">
      <c r="C409" s="194"/>
      <c r="D409" s="137"/>
      <c r="E409" s="66"/>
      <c r="F409" s="55"/>
    </row>
    <row r="410" spans="3:6" ht="15" customHeight="1" x14ac:dyDescent="0.35">
      <c r="C410" s="194"/>
      <c r="D410" s="137"/>
      <c r="E410" s="66"/>
      <c r="F410" s="55"/>
    </row>
    <row r="411" spans="3:6" ht="15" customHeight="1" x14ac:dyDescent="0.35">
      <c r="C411" s="194"/>
      <c r="D411" s="137"/>
      <c r="E411" s="66"/>
      <c r="F411" s="55"/>
    </row>
    <row r="412" spans="3:6" ht="15" customHeight="1" x14ac:dyDescent="0.35">
      <c r="C412" s="194"/>
      <c r="D412" s="137"/>
      <c r="E412" s="66"/>
      <c r="F412" s="55"/>
    </row>
    <row r="413" spans="3:6" ht="15" customHeight="1" x14ac:dyDescent="0.35">
      <c r="C413" s="194"/>
      <c r="D413" s="137"/>
      <c r="E413" s="66"/>
      <c r="F413" s="55"/>
    </row>
    <row r="414" spans="3:6" ht="15" customHeight="1" x14ac:dyDescent="0.35">
      <c r="C414" s="194"/>
      <c r="D414" s="137"/>
      <c r="E414" s="66"/>
      <c r="F414" s="55"/>
    </row>
    <row r="415" spans="3:6" ht="15" customHeight="1" x14ac:dyDescent="0.35">
      <c r="C415" s="194"/>
      <c r="D415" s="137"/>
      <c r="E415" s="66"/>
      <c r="F415" s="55"/>
    </row>
    <row r="416" spans="3:6" ht="15" customHeight="1" x14ac:dyDescent="0.35">
      <c r="C416" s="194"/>
      <c r="D416" s="137"/>
      <c r="E416" s="66"/>
      <c r="F416" s="55"/>
    </row>
    <row r="417" spans="3:6" ht="15" customHeight="1" x14ac:dyDescent="0.35">
      <c r="C417" s="194"/>
      <c r="D417" s="137"/>
      <c r="E417" s="66"/>
      <c r="F417" s="55"/>
    </row>
    <row r="418" spans="3:6" ht="15" customHeight="1" x14ac:dyDescent="0.35">
      <c r="C418" s="194"/>
      <c r="D418" s="137"/>
      <c r="E418" s="66"/>
      <c r="F418" s="55"/>
    </row>
    <row r="419" spans="3:6" ht="15" customHeight="1" x14ac:dyDescent="0.35">
      <c r="C419" s="194"/>
      <c r="D419" s="137"/>
      <c r="E419" s="66"/>
      <c r="F419" s="55"/>
    </row>
    <row r="420" spans="3:6" ht="15" customHeight="1" x14ac:dyDescent="0.35">
      <c r="C420" s="194"/>
      <c r="D420" s="137"/>
      <c r="E420" s="66"/>
      <c r="F420" s="55"/>
    </row>
    <row r="421" spans="3:6" ht="15" customHeight="1" x14ac:dyDescent="0.35">
      <c r="C421" s="194"/>
      <c r="D421" s="137"/>
      <c r="E421" s="66"/>
      <c r="F421" s="55"/>
    </row>
    <row r="422" spans="3:6" ht="15" customHeight="1" x14ac:dyDescent="0.35">
      <c r="C422" s="194"/>
      <c r="D422" s="137"/>
      <c r="E422" s="66"/>
      <c r="F422" s="55"/>
    </row>
    <row r="423" spans="3:6" ht="15" customHeight="1" x14ac:dyDescent="0.35">
      <c r="C423" s="194"/>
      <c r="D423" s="137"/>
      <c r="E423" s="66"/>
      <c r="F423" s="55"/>
    </row>
    <row r="424" spans="3:6" ht="15" customHeight="1" x14ac:dyDescent="0.35">
      <c r="C424" s="194"/>
      <c r="D424" s="137"/>
      <c r="E424" s="66"/>
      <c r="F424" s="55"/>
    </row>
    <row r="425" spans="3:6" ht="15" customHeight="1" x14ac:dyDescent="0.35">
      <c r="C425" s="194"/>
      <c r="D425" s="137"/>
      <c r="E425" s="66"/>
      <c r="F425" s="55"/>
    </row>
    <row r="426" spans="3:6" ht="15" customHeight="1" x14ac:dyDescent="0.35">
      <c r="C426" s="194"/>
      <c r="D426" s="137"/>
      <c r="E426" s="66"/>
      <c r="F426" s="55"/>
    </row>
    <row r="427" spans="3:6" ht="15" customHeight="1" x14ac:dyDescent="0.35">
      <c r="C427" s="194"/>
      <c r="D427" s="137"/>
      <c r="E427" s="66"/>
      <c r="F427" s="55"/>
    </row>
    <row r="428" spans="3:6" ht="15" customHeight="1" x14ac:dyDescent="0.35">
      <c r="C428" s="194"/>
      <c r="D428" s="137"/>
      <c r="E428" s="66"/>
      <c r="F428" s="55"/>
    </row>
    <row r="429" spans="3:6" ht="15" customHeight="1" x14ac:dyDescent="0.35">
      <c r="C429" s="194"/>
      <c r="D429" s="137"/>
      <c r="E429" s="66"/>
      <c r="F429" s="55"/>
    </row>
    <row r="430" spans="3:6" ht="15" customHeight="1" x14ac:dyDescent="0.35">
      <c r="C430" s="194"/>
      <c r="D430" s="137"/>
      <c r="E430" s="66"/>
      <c r="F430" s="55"/>
    </row>
    <row r="431" spans="3:6" ht="15" customHeight="1" x14ac:dyDescent="0.35">
      <c r="C431" s="194"/>
      <c r="D431" s="137"/>
      <c r="E431" s="66"/>
      <c r="F431" s="55"/>
    </row>
    <row r="432" spans="3:6" ht="15" customHeight="1" x14ac:dyDescent="0.35">
      <c r="C432" s="194"/>
      <c r="D432" s="137"/>
      <c r="E432" s="66"/>
      <c r="F432" s="55"/>
    </row>
    <row r="433" spans="3:6" ht="15" customHeight="1" x14ac:dyDescent="0.35">
      <c r="C433" s="194"/>
      <c r="D433" s="137"/>
      <c r="E433" s="66"/>
      <c r="F433" s="55"/>
    </row>
    <row r="434" spans="3:6" ht="15" customHeight="1" x14ac:dyDescent="0.35">
      <c r="C434" s="194"/>
      <c r="D434" s="137"/>
      <c r="E434" s="66"/>
      <c r="F434" s="55"/>
    </row>
    <row r="435" spans="3:6" ht="15" customHeight="1" x14ac:dyDescent="0.35">
      <c r="C435" s="194"/>
      <c r="D435" s="137"/>
      <c r="E435" s="66"/>
      <c r="F435" s="55"/>
    </row>
    <row r="436" spans="3:6" ht="15" customHeight="1" x14ac:dyDescent="0.35">
      <c r="C436" s="194"/>
      <c r="D436" s="137"/>
      <c r="E436" s="66"/>
      <c r="F436" s="55"/>
    </row>
    <row r="437" spans="3:6" ht="15" customHeight="1" x14ac:dyDescent="0.35">
      <c r="C437" s="194"/>
      <c r="D437" s="137"/>
      <c r="E437" s="66"/>
      <c r="F437" s="55"/>
    </row>
    <row r="438" spans="3:6" ht="15" customHeight="1" x14ac:dyDescent="0.35">
      <c r="C438" s="194"/>
      <c r="D438" s="137"/>
      <c r="E438" s="66"/>
      <c r="F438" s="55"/>
    </row>
    <row r="439" spans="3:6" ht="15" customHeight="1" x14ac:dyDescent="0.35">
      <c r="C439" s="194"/>
      <c r="D439" s="137"/>
      <c r="E439" s="66"/>
      <c r="F439" s="55"/>
    </row>
    <row r="440" spans="3:6" ht="15" customHeight="1" x14ac:dyDescent="0.35">
      <c r="C440" s="194"/>
      <c r="D440" s="137"/>
      <c r="E440" s="66"/>
      <c r="F440" s="55"/>
    </row>
    <row r="441" spans="3:6" ht="15" customHeight="1" x14ac:dyDescent="0.35">
      <c r="C441" s="194"/>
      <c r="D441" s="137"/>
      <c r="E441" s="66"/>
      <c r="F441" s="55"/>
    </row>
    <row r="442" spans="3:6" ht="15" customHeight="1" x14ac:dyDescent="0.35">
      <c r="C442" s="194"/>
      <c r="D442" s="137"/>
      <c r="E442" s="66"/>
      <c r="F442" s="55"/>
    </row>
    <row r="443" spans="3:6" ht="15" customHeight="1" x14ac:dyDescent="0.35">
      <c r="C443" s="194"/>
      <c r="D443" s="137"/>
      <c r="E443" s="66"/>
      <c r="F443" s="55"/>
    </row>
    <row r="444" spans="3:6" ht="15" customHeight="1" x14ac:dyDescent="0.35">
      <c r="C444" s="194"/>
      <c r="D444" s="137"/>
      <c r="E444" s="66"/>
      <c r="F444" s="55"/>
    </row>
    <row r="445" spans="3:6" ht="15" customHeight="1" x14ac:dyDescent="0.35">
      <c r="C445" s="194"/>
      <c r="D445" s="137"/>
      <c r="E445" s="66"/>
      <c r="F445" s="55"/>
    </row>
    <row r="446" spans="3:6" ht="15" customHeight="1" x14ac:dyDescent="0.35">
      <c r="C446" s="194"/>
      <c r="D446" s="137"/>
      <c r="E446" s="66"/>
      <c r="F446" s="55"/>
    </row>
    <row r="447" spans="3:6" ht="15" customHeight="1" x14ac:dyDescent="0.35">
      <c r="C447" s="194"/>
      <c r="D447" s="137"/>
      <c r="E447" s="66"/>
      <c r="F447" s="55"/>
    </row>
    <row r="448" spans="3:6" ht="15" customHeight="1" x14ac:dyDescent="0.35">
      <c r="C448" s="194"/>
      <c r="D448" s="137"/>
      <c r="E448" s="66"/>
      <c r="F448" s="55"/>
    </row>
    <row r="449" spans="3:6" ht="15" customHeight="1" x14ac:dyDescent="0.35">
      <c r="C449" s="194"/>
      <c r="D449" s="137"/>
      <c r="E449" s="66"/>
      <c r="F449" s="55"/>
    </row>
    <row r="450" spans="3:6" ht="15" customHeight="1" x14ac:dyDescent="0.35">
      <c r="C450" s="194"/>
      <c r="D450" s="137"/>
      <c r="E450" s="66"/>
      <c r="F450" s="55"/>
    </row>
    <row r="451" spans="3:6" ht="15" customHeight="1" x14ac:dyDescent="0.35">
      <c r="C451" s="194"/>
      <c r="D451" s="137"/>
      <c r="E451" s="66"/>
      <c r="F451" s="55"/>
    </row>
    <row r="452" spans="3:6" ht="15" customHeight="1" x14ac:dyDescent="0.35">
      <c r="C452" s="194"/>
      <c r="D452" s="137"/>
      <c r="E452" s="66"/>
      <c r="F452" s="55"/>
    </row>
    <row r="453" spans="3:6" ht="15" customHeight="1" x14ac:dyDescent="0.35">
      <c r="C453" s="194"/>
      <c r="D453" s="137"/>
      <c r="E453" s="66"/>
      <c r="F453" s="55"/>
    </row>
    <row r="454" spans="3:6" ht="15" customHeight="1" x14ac:dyDescent="0.35">
      <c r="C454" s="194"/>
      <c r="D454" s="137"/>
      <c r="E454" s="66"/>
      <c r="F454" s="55"/>
    </row>
    <row r="455" spans="3:6" ht="15" customHeight="1" x14ac:dyDescent="0.35">
      <c r="C455" s="194"/>
      <c r="D455" s="137"/>
      <c r="E455" s="66"/>
      <c r="F455" s="55"/>
    </row>
    <row r="456" spans="3:6" ht="15" customHeight="1" x14ac:dyDescent="0.35">
      <c r="C456" s="194"/>
      <c r="D456" s="137"/>
      <c r="E456" s="66"/>
      <c r="F456" s="55"/>
    </row>
    <row r="457" spans="3:6" ht="15" customHeight="1" x14ac:dyDescent="0.35">
      <c r="C457" s="194"/>
      <c r="D457" s="137"/>
      <c r="E457" s="66"/>
      <c r="F457" s="55"/>
    </row>
    <row r="458" spans="3:6" ht="15" customHeight="1" x14ac:dyDescent="0.35">
      <c r="C458" s="194"/>
      <c r="D458" s="137"/>
      <c r="E458" s="66"/>
      <c r="F458" s="55"/>
    </row>
    <row r="459" spans="3:6" ht="15" customHeight="1" x14ac:dyDescent="0.35">
      <c r="C459" s="194"/>
      <c r="D459" s="137"/>
      <c r="E459" s="66"/>
      <c r="F459" s="55"/>
    </row>
    <row r="460" spans="3:6" ht="15" customHeight="1" x14ac:dyDescent="0.35">
      <c r="C460" s="194"/>
      <c r="D460" s="137"/>
      <c r="E460" s="66"/>
      <c r="F460" s="55"/>
    </row>
    <row r="461" spans="3:6" ht="15" customHeight="1" x14ac:dyDescent="0.35">
      <c r="C461" s="194"/>
      <c r="D461" s="137"/>
      <c r="E461" s="66"/>
      <c r="F461" s="55"/>
    </row>
    <row r="462" spans="3:6" ht="15" customHeight="1" x14ac:dyDescent="0.35">
      <c r="C462" s="194"/>
      <c r="D462" s="137"/>
      <c r="E462" s="66"/>
      <c r="F462" s="55"/>
    </row>
    <row r="463" spans="3:6" ht="15" customHeight="1" x14ac:dyDescent="0.35">
      <c r="C463" s="194"/>
      <c r="D463" s="137"/>
      <c r="E463" s="66"/>
      <c r="F463" s="55"/>
    </row>
    <row r="464" spans="3:6" ht="15" customHeight="1" x14ac:dyDescent="0.35">
      <c r="C464" s="194"/>
      <c r="D464" s="137"/>
      <c r="E464" s="66"/>
      <c r="F464" s="55"/>
    </row>
    <row r="465" spans="3:6" ht="15" customHeight="1" x14ac:dyDescent="0.35">
      <c r="C465" s="194"/>
      <c r="D465" s="137"/>
      <c r="E465" s="66"/>
      <c r="F465" s="55"/>
    </row>
    <row r="466" spans="3:6" ht="15" customHeight="1" x14ac:dyDescent="0.35">
      <c r="C466" s="194"/>
      <c r="D466" s="137"/>
      <c r="E466" s="66"/>
      <c r="F466" s="55"/>
    </row>
    <row r="467" spans="3:6" ht="15" customHeight="1" x14ac:dyDescent="0.35">
      <c r="C467" s="194"/>
      <c r="D467" s="137"/>
      <c r="E467" s="66"/>
      <c r="F467" s="55"/>
    </row>
    <row r="468" spans="3:6" ht="15" customHeight="1" x14ac:dyDescent="0.35">
      <c r="C468" s="194"/>
      <c r="D468" s="137"/>
      <c r="E468" s="66"/>
      <c r="F468" s="55"/>
    </row>
    <row r="469" spans="3:6" ht="15" customHeight="1" x14ac:dyDescent="0.35">
      <c r="C469" s="194"/>
      <c r="D469" s="137"/>
      <c r="E469" s="66"/>
      <c r="F469" s="55"/>
    </row>
    <row r="470" spans="3:6" ht="15" customHeight="1" x14ac:dyDescent="0.35">
      <c r="C470" s="194"/>
      <c r="D470" s="137"/>
      <c r="E470" s="66"/>
      <c r="F470" s="55"/>
    </row>
    <row r="471" spans="3:6" ht="15" customHeight="1" x14ac:dyDescent="0.35">
      <c r="C471" s="194"/>
      <c r="D471" s="137"/>
      <c r="E471" s="66"/>
      <c r="F471" s="55"/>
    </row>
    <row r="472" spans="3:6" ht="15" customHeight="1" x14ac:dyDescent="0.35">
      <c r="C472" s="194"/>
      <c r="D472" s="137"/>
      <c r="E472" s="66"/>
      <c r="F472" s="55"/>
    </row>
    <row r="473" spans="3:6" ht="15" customHeight="1" x14ac:dyDescent="0.35">
      <c r="C473" s="194"/>
      <c r="D473" s="137"/>
      <c r="E473" s="66"/>
      <c r="F473" s="55"/>
    </row>
    <row r="474" spans="3:6" ht="15" customHeight="1" x14ac:dyDescent="0.35">
      <c r="C474" s="194"/>
      <c r="D474" s="137"/>
      <c r="E474" s="66"/>
      <c r="F474" s="55"/>
    </row>
    <row r="475" spans="3:6" ht="15" customHeight="1" x14ac:dyDescent="0.35">
      <c r="C475" s="194"/>
      <c r="D475" s="137"/>
      <c r="E475" s="66"/>
      <c r="F475" s="55"/>
    </row>
    <row r="476" spans="3:6" ht="15" customHeight="1" x14ac:dyDescent="0.35">
      <c r="C476" s="194"/>
      <c r="D476" s="137"/>
      <c r="E476" s="66"/>
      <c r="F476" s="55"/>
    </row>
    <row r="477" spans="3:6" ht="15" customHeight="1" x14ac:dyDescent="0.35">
      <c r="C477" s="194"/>
      <c r="D477" s="137"/>
      <c r="E477" s="66"/>
      <c r="F477" s="55"/>
    </row>
    <row r="478" spans="3:6" ht="15" customHeight="1" x14ac:dyDescent="0.35">
      <c r="C478" s="194"/>
      <c r="D478" s="137"/>
      <c r="E478" s="66"/>
      <c r="F478" s="55"/>
    </row>
    <row r="479" spans="3:6" ht="15" customHeight="1" x14ac:dyDescent="0.35">
      <c r="C479" s="194"/>
      <c r="D479" s="137"/>
      <c r="E479" s="66"/>
      <c r="F479" s="55"/>
    </row>
    <row r="480" spans="3:6" ht="15" customHeight="1" x14ac:dyDescent="0.35">
      <c r="C480" s="194"/>
      <c r="D480" s="137"/>
      <c r="E480" s="66"/>
      <c r="F480" s="55"/>
    </row>
    <row r="481" spans="3:6" ht="15" customHeight="1" x14ac:dyDescent="0.35">
      <c r="C481" s="194"/>
      <c r="D481" s="137"/>
      <c r="E481" s="66"/>
      <c r="F481" s="55"/>
    </row>
    <row r="482" spans="3:6" ht="15" customHeight="1" x14ac:dyDescent="0.35">
      <c r="C482" s="194"/>
      <c r="D482" s="137"/>
      <c r="E482" s="66"/>
      <c r="F482" s="55"/>
    </row>
    <row r="483" spans="3:6" ht="15" customHeight="1" x14ac:dyDescent="0.35">
      <c r="C483" s="194"/>
      <c r="D483" s="137"/>
      <c r="E483" s="66"/>
      <c r="F483" s="55"/>
    </row>
    <row r="484" spans="3:6" ht="15" customHeight="1" x14ac:dyDescent="0.35">
      <c r="C484" s="194"/>
      <c r="D484" s="137"/>
      <c r="E484" s="66"/>
      <c r="F484" s="55"/>
    </row>
    <row r="485" spans="3:6" ht="15" customHeight="1" x14ac:dyDescent="0.35">
      <c r="C485" s="194"/>
      <c r="D485" s="137"/>
      <c r="E485" s="66"/>
      <c r="F485" s="55"/>
    </row>
    <row r="486" spans="3:6" ht="15" customHeight="1" x14ac:dyDescent="0.35">
      <c r="C486" s="194"/>
      <c r="D486" s="137"/>
      <c r="E486" s="66"/>
      <c r="F486" s="55"/>
    </row>
    <row r="487" spans="3:6" ht="15" customHeight="1" x14ac:dyDescent="0.35">
      <c r="C487" s="194"/>
      <c r="D487" s="137"/>
      <c r="E487" s="66"/>
      <c r="F487" s="55"/>
    </row>
    <row r="488" spans="3:6" ht="15" customHeight="1" x14ac:dyDescent="0.35">
      <c r="C488" s="194"/>
      <c r="D488" s="137"/>
      <c r="E488" s="66"/>
      <c r="F488" s="55"/>
    </row>
    <row r="489" spans="3:6" ht="15" customHeight="1" x14ac:dyDescent="0.35">
      <c r="C489" s="194"/>
      <c r="D489" s="137"/>
      <c r="E489" s="66"/>
      <c r="F489" s="55"/>
    </row>
    <row r="490" spans="3:6" ht="15" customHeight="1" x14ac:dyDescent="0.35">
      <c r="C490" s="194"/>
      <c r="D490" s="137"/>
      <c r="E490" s="66"/>
      <c r="F490" s="55"/>
    </row>
    <row r="491" spans="3:6" ht="15" customHeight="1" x14ac:dyDescent="0.35">
      <c r="C491" s="194"/>
      <c r="D491" s="137"/>
      <c r="E491" s="66"/>
      <c r="F491" s="55"/>
    </row>
    <row r="492" spans="3:6" ht="15" customHeight="1" x14ac:dyDescent="0.35">
      <c r="C492" s="194"/>
      <c r="D492" s="137"/>
      <c r="E492" s="66"/>
      <c r="F492" s="55"/>
    </row>
    <row r="493" spans="3:6" ht="15" customHeight="1" x14ac:dyDescent="0.35">
      <c r="C493" s="194"/>
      <c r="D493" s="137"/>
      <c r="E493" s="66"/>
      <c r="F493" s="55"/>
    </row>
    <row r="494" spans="3:6" ht="15" customHeight="1" x14ac:dyDescent="0.35">
      <c r="C494" s="194"/>
      <c r="D494" s="137"/>
      <c r="E494" s="66"/>
      <c r="F494" s="55"/>
    </row>
    <row r="495" spans="3:6" ht="15" customHeight="1" x14ac:dyDescent="0.35">
      <c r="C495" s="194"/>
      <c r="D495" s="137"/>
      <c r="E495" s="66"/>
      <c r="F495" s="55"/>
    </row>
    <row r="496" spans="3:6" ht="15" customHeight="1" x14ac:dyDescent="0.35">
      <c r="C496" s="194"/>
      <c r="D496" s="137"/>
      <c r="E496" s="66"/>
      <c r="F496" s="55"/>
    </row>
    <row r="497" spans="3:6" ht="15" customHeight="1" x14ac:dyDescent="0.35">
      <c r="C497" s="194"/>
      <c r="D497" s="137"/>
      <c r="E497" s="66"/>
      <c r="F497" s="55"/>
    </row>
    <row r="498" spans="3:6" ht="15" customHeight="1" x14ac:dyDescent="0.35">
      <c r="C498" s="194"/>
      <c r="D498" s="137"/>
      <c r="E498" s="66"/>
      <c r="F498" s="55"/>
    </row>
    <row r="499" spans="3:6" ht="15" customHeight="1" x14ac:dyDescent="0.35">
      <c r="C499" s="194"/>
      <c r="D499" s="137"/>
      <c r="E499" s="66"/>
      <c r="F499" s="55"/>
    </row>
    <row r="500" spans="3:6" ht="15" customHeight="1" x14ac:dyDescent="0.35">
      <c r="C500" s="194"/>
      <c r="D500" s="137"/>
      <c r="E500" s="66"/>
      <c r="F500" s="55"/>
    </row>
    <row r="501" spans="3:6" ht="15" customHeight="1" x14ac:dyDescent="0.35">
      <c r="C501" s="194"/>
      <c r="D501" s="137"/>
      <c r="E501" s="66"/>
      <c r="F501" s="55"/>
    </row>
    <row r="502" spans="3:6" ht="15" customHeight="1" x14ac:dyDescent="0.35">
      <c r="C502" s="194"/>
      <c r="D502" s="137"/>
      <c r="E502" s="66"/>
      <c r="F502" s="55"/>
    </row>
    <row r="503" spans="3:6" ht="15" customHeight="1" x14ac:dyDescent="0.35">
      <c r="C503" s="194"/>
      <c r="D503" s="137"/>
      <c r="E503" s="66"/>
      <c r="F503" s="55"/>
    </row>
    <row r="504" spans="3:6" ht="15" customHeight="1" x14ac:dyDescent="0.35">
      <c r="C504" s="194"/>
      <c r="D504" s="137"/>
      <c r="E504" s="66"/>
      <c r="F504" s="55"/>
    </row>
    <row r="505" spans="3:6" ht="15" customHeight="1" x14ac:dyDescent="0.35">
      <c r="C505" s="194"/>
      <c r="D505" s="137"/>
      <c r="E505" s="66"/>
      <c r="F505" s="55"/>
    </row>
    <row r="506" spans="3:6" ht="15" customHeight="1" x14ac:dyDescent="0.35">
      <c r="C506" s="194"/>
      <c r="D506" s="137"/>
      <c r="E506" s="66"/>
      <c r="F506" s="55"/>
    </row>
    <row r="507" spans="3:6" ht="15" customHeight="1" x14ac:dyDescent="0.35">
      <c r="C507" s="194"/>
      <c r="D507" s="137"/>
      <c r="E507" s="66"/>
      <c r="F507" s="55"/>
    </row>
    <row r="508" spans="3:6" ht="15" customHeight="1" x14ac:dyDescent="0.35">
      <c r="C508" s="194"/>
      <c r="D508" s="137"/>
      <c r="E508" s="66"/>
      <c r="F508" s="55"/>
    </row>
    <row r="509" spans="3:6" ht="15" customHeight="1" x14ac:dyDescent="0.35">
      <c r="C509" s="194"/>
      <c r="D509" s="137"/>
      <c r="E509" s="66"/>
      <c r="F509" s="55"/>
    </row>
    <row r="510" spans="3:6" ht="15" customHeight="1" x14ac:dyDescent="0.35">
      <c r="C510" s="194"/>
      <c r="D510" s="137"/>
      <c r="E510" s="66"/>
      <c r="F510" s="55"/>
    </row>
    <row r="511" spans="3:6" ht="15" customHeight="1" x14ac:dyDescent="0.35">
      <c r="C511" s="194"/>
      <c r="D511" s="137"/>
      <c r="E511" s="66"/>
      <c r="F511" s="55"/>
    </row>
    <row r="512" spans="3:6" ht="15" customHeight="1" x14ac:dyDescent="0.35">
      <c r="C512" s="194"/>
      <c r="D512" s="137"/>
      <c r="E512" s="66"/>
      <c r="F512" s="55"/>
    </row>
    <row r="513" spans="3:6" ht="15" customHeight="1" x14ac:dyDescent="0.35">
      <c r="C513" s="194"/>
      <c r="D513" s="137"/>
      <c r="E513" s="66"/>
      <c r="F513" s="55"/>
    </row>
    <row r="514" spans="3:6" ht="15" customHeight="1" x14ac:dyDescent="0.35">
      <c r="C514" s="194"/>
      <c r="D514" s="137"/>
      <c r="E514" s="66"/>
      <c r="F514" s="55"/>
    </row>
    <row r="515" spans="3:6" ht="15" customHeight="1" x14ac:dyDescent="0.35">
      <c r="C515" s="194"/>
      <c r="D515" s="137"/>
      <c r="E515" s="66"/>
      <c r="F515" s="55"/>
    </row>
    <row r="516" spans="3:6" ht="15" customHeight="1" x14ac:dyDescent="0.35">
      <c r="C516" s="194"/>
      <c r="D516" s="137"/>
      <c r="E516" s="66"/>
      <c r="F516" s="55"/>
    </row>
    <row r="517" spans="3:6" ht="15" customHeight="1" x14ac:dyDescent="0.35">
      <c r="C517" s="194"/>
      <c r="D517" s="137"/>
      <c r="E517" s="66"/>
      <c r="F517" s="55"/>
    </row>
    <row r="518" spans="3:6" ht="15" customHeight="1" x14ac:dyDescent="0.35">
      <c r="C518" s="194"/>
      <c r="D518" s="137"/>
      <c r="E518" s="66"/>
      <c r="F518" s="55"/>
    </row>
    <row r="519" spans="3:6" ht="15" customHeight="1" x14ac:dyDescent="0.35">
      <c r="C519" s="194"/>
      <c r="D519" s="137"/>
      <c r="E519" s="66"/>
      <c r="F519" s="55"/>
    </row>
    <row r="520" spans="3:6" ht="15" customHeight="1" x14ac:dyDescent="0.35">
      <c r="C520" s="194"/>
      <c r="D520" s="137"/>
      <c r="E520" s="66"/>
      <c r="F520" s="55"/>
    </row>
    <row r="521" spans="3:6" ht="15" customHeight="1" x14ac:dyDescent="0.35">
      <c r="C521" s="194"/>
      <c r="D521" s="137"/>
      <c r="E521" s="66"/>
      <c r="F521" s="55"/>
    </row>
    <row r="522" spans="3:6" ht="15" customHeight="1" x14ac:dyDescent="0.35">
      <c r="C522" s="194"/>
      <c r="D522" s="137"/>
      <c r="E522" s="66"/>
      <c r="F522" s="55"/>
    </row>
    <row r="523" spans="3:6" ht="15" customHeight="1" x14ac:dyDescent="0.35">
      <c r="C523" s="194"/>
      <c r="D523" s="137"/>
      <c r="E523" s="66"/>
      <c r="F523" s="55"/>
    </row>
    <row r="524" spans="3:6" ht="15" customHeight="1" x14ac:dyDescent="0.35">
      <c r="C524" s="194"/>
      <c r="D524" s="137"/>
      <c r="E524" s="66"/>
      <c r="F524" s="55"/>
    </row>
    <row r="525" spans="3:6" ht="15" customHeight="1" x14ac:dyDescent="0.35">
      <c r="C525" s="194"/>
      <c r="D525" s="137"/>
      <c r="E525" s="66"/>
      <c r="F525" s="55"/>
    </row>
    <row r="526" spans="3:6" ht="15" customHeight="1" x14ac:dyDescent="0.35">
      <c r="C526" s="194"/>
      <c r="D526" s="137"/>
      <c r="E526" s="66"/>
      <c r="F526" s="55"/>
    </row>
    <row r="527" spans="3:6" ht="15" customHeight="1" x14ac:dyDescent="0.35">
      <c r="C527" s="194"/>
      <c r="D527" s="137"/>
      <c r="E527" s="66"/>
      <c r="F527" s="55"/>
    </row>
    <row r="528" spans="3:6" ht="15" customHeight="1" x14ac:dyDescent="0.35">
      <c r="C528" s="194"/>
      <c r="D528" s="137"/>
      <c r="E528" s="66"/>
      <c r="F528" s="55"/>
    </row>
    <row r="529" spans="3:6" ht="15" customHeight="1" x14ac:dyDescent="0.35">
      <c r="C529" s="194"/>
      <c r="D529" s="137"/>
      <c r="E529" s="66"/>
      <c r="F529" s="55"/>
    </row>
    <row r="530" spans="3:6" ht="15" customHeight="1" x14ac:dyDescent="0.35">
      <c r="C530" s="194"/>
      <c r="D530" s="137"/>
      <c r="E530" s="66"/>
      <c r="F530" s="55"/>
    </row>
    <row r="531" spans="3:6" ht="15" customHeight="1" x14ac:dyDescent="0.35">
      <c r="C531" s="194"/>
      <c r="D531" s="137"/>
      <c r="E531" s="66"/>
      <c r="F531" s="55"/>
    </row>
    <row r="532" spans="3:6" ht="15" customHeight="1" x14ac:dyDescent="0.35">
      <c r="C532" s="194"/>
      <c r="D532" s="137"/>
      <c r="E532" s="66"/>
      <c r="F532" s="55"/>
    </row>
    <row r="533" spans="3:6" ht="15" customHeight="1" x14ac:dyDescent="0.35">
      <c r="C533" s="194"/>
      <c r="D533" s="137"/>
      <c r="E533" s="66"/>
      <c r="F533" s="55"/>
    </row>
    <row r="534" spans="3:6" ht="15" customHeight="1" x14ac:dyDescent="0.35">
      <c r="C534" s="194"/>
      <c r="D534" s="137"/>
      <c r="E534" s="66"/>
      <c r="F534" s="55"/>
    </row>
    <row r="535" spans="3:6" ht="15" customHeight="1" x14ac:dyDescent="0.35">
      <c r="C535" s="194"/>
      <c r="D535" s="137"/>
      <c r="E535" s="66"/>
      <c r="F535" s="55"/>
    </row>
    <row r="536" spans="3:6" ht="15" customHeight="1" x14ac:dyDescent="0.35">
      <c r="C536" s="194"/>
      <c r="D536" s="137"/>
      <c r="E536" s="66"/>
      <c r="F536" s="55"/>
    </row>
    <row r="537" spans="3:6" ht="15" customHeight="1" x14ac:dyDescent="0.35">
      <c r="C537" s="194"/>
      <c r="D537" s="137"/>
      <c r="E537" s="66"/>
      <c r="F537" s="55"/>
    </row>
    <row r="538" spans="3:6" ht="15" customHeight="1" x14ac:dyDescent="0.35">
      <c r="C538" s="194"/>
      <c r="D538" s="137"/>
      <c r="E538" s="66"/>
      <c r="F538" s="55"/>
    </row>
    <row r="539" spans="3:6" ht="15" customHeight="1" x14ac:dyDescent="0.35">
      <c r="C539" s="194"/>
      <c r="D539" s="137"/>
      <c r="E539" s="66"/>
      <c r="F539" s="55"/>
    </row>
    <row r="540" spans="3:6" ht="15" customHeight="1" x14ac:dyDescent="0.35">
      <c r="C540" s="194"/>
      <c r="D540" s="137"/>
      <c r="E540" s="66"/>
      <c r="F540" s="55"/>
    </row>
    <row r="541" spans="3:6" ht="15" customHeight="1" x14ac:dyDescent="0.35">
      <c r="C541" s="194"/>
      <c r="D541" s="137"/>
      <c r="E541" s="66"/>
      <c r="F541" s="55"/>
    </row>
    <row r="542" spans="3:6" ht="15" customHeight="1" x14ac:dyDescent="0.35">
      <c r="C542" s="194"/>
      <c r="D542" s="137"/>
      <c r="E542" s="66"/>
      <c r="F542" s="55"/>
    </row>
    <row r="543" spans="3:6" ht="15" customHeight="1" x14ac:dyDescent="0.35">
      <c r="C543" s="194"/>
      <c r="D543" s="137"/>
      <c r="E543" s="66"/>
      <c r="F543" s="55"/>
    </row>
    <row r="544" spans="3:6" ht="15" customHeight="1" x14ac:dyDescent="0.35">
      <c r="C544" s="194"/>
      <c r="D544" s="137"/>
      <c r="E544" s="66"/>
      <c r="F544" s="55"/>
    </row>
    <row r="545" spans="3:6" ht="15" customHeight="1" x14ac:dyDescent="0.35">
      <c r="C545" s="194"/>
      <c r="D545" s="137"/>
      <c r="E545" s="66"/>
      <c r="F545" s="55"/>
    </row>
    <row r="546" spans="3:6" ht="15" customHeight="1" x14ac:dyDescent="0.35">
      <c r="C546" s="194"/>
      <c r="D546" s="137"/>
      <c r="E546" s="66"/>
      <c r="F546" s="55"/>
    </row>
    <row r="547" spans="3:6" ht="15" customHeight="1" x14ac:dyDescent="0.35">
      <c r="C547" s="194"/>
      <c r="D547" s="137"/>
      <c r="E547" s="66"/>
      <c r="F547" s="55"/>
    </row>
    <row r="548" spans="3:6" ht="15" customHeight="1" x14ac:dyDescent="0.35">
      <c r="C548" s="194"/>
      <c r="D548" s="137"/>
      <c r="E548" s="66"/>
      <c r="F548" s="55"/>
    </row>
    <row r="549" spans="3:6" ht="15" customHeight="1" x14ac:dyDescent="0.35">
      <c r="C549" s="194"/>
      <c r="D549" s="137"/>
      <c r="E549" s="66"/>
      <c r="F549" s="55"/>
    </row>
    <row r="550" spans="3:6" ht="15" customHeight="1" x14ac:dyDescent="0.35">
      <c r="C550" s="194"/>
      <c r="D550" s="137"/>
      <c r="E550" s="66"/>
      <c r="F550" s="55"/>
    </row>
    <row r="551" spans="3:6" ht="15" customHeight="1" x14ac:dyDescent="0.35">
      <c r="C551" s="194"/>
      <c r="D551" s="137"/>
      <c r="E551" s="66"/>
      <c r="F551" s="55"/>
    </row>
    <row r="552" spans="3:6" ht="15" customHeight="1" x14ac:dyDescent="0.35">
      <c r="C552" s="194"/>
      <c r="D552" s="137"/>
      <c r="E552" s="66"/>
      <c r="F552" s="55"/>
    </row>
    <row r="553" spans="3:6" ht="15" customHeight="1" x14ac:dyDescent="0.35">
      <c r="C553" s="194"/>
      <c r="D553" s="137"/>
      <c r="E553" s="66"/>
      <c r="F553" s="55"/>
    </row>
    <row r="554" spans="3:6" ht="15" customHeight="1" x14ac:dyDescent="0.35">
      <c r="C554" s="194"/>
      <c r="D554" s="137"/>
      <c r="E554" s="66"/>
      <c r="F554" s="55"/>
    </row>
    <row r="555" spans="3:6" ht="15" customHeight="1" x14ac:dyDescent="0.35">
      <c r="C555" s="194"/>
      <c r="D555" s="137"/>
      <c r="E555" s="66"/>
      <c r="F555" s="55"/>
    </row>
    <row r="556" spans="3:6" ht="15" customHeight="1" x14ac:dyDescent="0.35">
      <c r="C556" s="194"/>
      <c r="D556" s="137"/>
      <c r="E556" s="66"/>
      <c r="F556" s="55"/>
    </row>
    <row r="557" spans="3:6" ht="15" customHeight="1" x14ac:dyDescent="0.35">
      <c r="C557" s="194"/>
      <c r="D557" s="137"/>
      <c r="E557" s="66"/>
      <c r="F557" s="55"/>
    </row>
    <row r="558" spans="3:6" ht="15" customHeight="1" x14ac:dyDescent="0.35">
      <c r="C558" s="194"/>
      <c r="D558" s="137"/>
      <c r="E558" s="66"/>
      <c r="F558" s="55"/>
    </row>
    <row r="559" spans="3:6" ht="15" customHeight="1" x14ac:dyDescent="0.35">
      <c r="C559" s="194"/>
      <c r="D559" s="137"/>
      <c r="E559" s="66"/>
      <c r="F559" s="55"/>
    </row>
    <row r="560" spans="3:6" ht="15" customHeight="1" x14ac:dyDescent="0.35">
      <c r="C560" s="194"/>
      <c r="D560" s="137"/>
      <c r="E560" s="66"/>
      <c r="F560" s="55"/>
    </row>
    <row r="561" spans="3:6" ht="15" customHeight="1" x14ac:dyDescent="0.35">
      <c r="C561" s="194"/>
      <c r="D561" s="137"/>
      <c r="E561" s="66"/>
      <c r="F561" s="55"/>
    </row>
    <row r="562" spans="3:6" ht="15" customHeight="1" x14ac:dyDescent="0.35">
      <c r="C562" s="194"/>
      <c r="D562" s="137"/>
      <c r="E562" s="66"/>
      <c r="F562" s="55"/>
    </row>
    <row r="563" spans="3:6" ht="15" customHeight="1" x14ac:dyDescent="0.35">
      <c r="C563" s="194"/>
      <c r="D563" s="137"/>
      <c r="E563" s="66"/>
      <c r="F563" s="55"/>
    </row>
    <row r="564" spans="3:6" ht="15" customHeight="1" x14ac:dyDescent="0.35">
      <c r="C564" s="194"/>
      <c r="D564" s="137"/>
      <c r="E564" s="66"/>
      <c r="F564" s="55"/>
    </row>
    <row r="565" spans="3:6" ht="15" customHeight="1" x14ac:dyDescent="0.35">
      <c r="C565" s="194"/>
      <c r="D565" s="137"/>
      <c r="E565" s="66"/>
      <c r="F565" s="55"/>
    </row>
    <row r="566" spans="3:6" ht="15" customHeight="1" x14ac:dyDescent="0.35">
      <c r="C566" s="194"/>
      <c r="D566" s="137"/>
      <c r="E566" s="66"/>
      <c r="F566" s="55"/>
    </row>
    <row r="567" spans="3:6" ht="15" customHeight="1" x14ac:dyDescent="0.35">
      <c r="C567" s="194"/>
      <c r="D567" s="137"/>
      <c r="E567" s="66"/>
      <c r="F567" s="55"/>
    </row>
    <row r="568" spans="3:6" ht="15" customHeight="1" x14ac:dyDescent="0.35">
      <c r="C568" s="194"/>
      <c r="D568" s="137"/>
      <c r="E568" s="66"/>
      <c r="F568" s="55"/>
    </row>
    <row r="569" spans="3:6" ht="15" customHeight="1" x14ac:dyDescent="0.35">
      <c r="C569" s="194"/>
      <c r="D569" s="137"/>
      <c r="E569" s="66"/>
      <c r="F569" s="55"/>
    </row>
    <row r="570" spans="3:6" ht="15" customHeight="1" x14ac:dyDescent="0.35">
      <c r="C570" s="194"/>
      <c r="D570" s="137"/>
      <c r="E570" s="66"/>
      <c r="F570" s="55"/>
    </row>
    <row r="571" spans="3:6" ht="15" customHeight="1" x14ac:dyDescent="0.35">
      <c r="C571" s="194"/>
      <c r="D571" s="137"/>
      <c r="E571" s="66"/>
      <c r="F571" s="55"/>
    </row>
    <row r="572" spans="3:6" ht="15" customHeight="1" x14ac:dyDescent="0.35">
      <c r="C572" s="194"/>
      <c r="D572" s="137"/>
      <c r="E572" s="66"/>
      <c r="F572" s="55"/>
    </row>
    <row r="573" spans="3:6" ht="15" customHeight="1" x14ac:dyDescent="0.35">
      <c r="C573" s="194"/>
      <c r="D573" s="137"/>
      <c r="E573" s="66"/>
      <c r="F573" s="55"/>
    </row>
    <row r="574" spans="3:6" ht="15" customHeight="1" x14ac:dyDescent="0.35">
      <c r="C574" s="194"/>
      <c r="D574" s="137"/>
      <c r="E574" s="66"/>
      <c r="F574" s="55"/>
    </row>
    <row r="575" spans="3:6" ht="15" customHeight="1" x14ac:dyDescent="0.35">
      <c r="C575" s="194"/>
      <c r="D575" s="137"/>
      <c r="E575" s="66"/>
      <c r="F575" s="55"/>
    </row>
    <row r="576" spans="3:6" ht="15" customHeight="1" x14ac:dyDescent="0.35">
      <c r="C576" s="194"/>
      <c r="D576" s="137"/>
      <c r="E576" s="66"/>
      <c r="F576" s="55"/>
    </row>
    <row r="577" spans="3:6" ht="15" customHeight="1" x14ac:dyDescent="0.35">
      <c r="C577" s="194"/>
      <c r="D577" s="137"/>
      <c r="E577" s="66"/>
      <c r="F577" s="55"/>
    </row>
    <row r="578" spans="3:6" ht="15" customHeight="1" x14ac:dyDescent="0.35">
      <c r="C578" s="194"/>
      <c r="D578" s="137"/>
      <c r="E578" s="66"/>
      <c r="F578" s="55"/>
    </row>
    <row r="579" spans="3:6" ht="15" customHeight="1" x14ac:dyDescent="0.35">
      <c r="C579" s="194"/>
      <c r="D579" s="137"/>
      <c r="E579" s="66"/>
      <c r="F579" s="55"/>
    </row>
    <row r="580" spans="3:6" ht="15" customHeight="1" x14ac:dyDescent="0.35">
      <c r="C580" s="194"/>
      <c r="D580" s="137"/>
      <c r="E580" s="66"/>
      <c r="F580" s="55"/>
    </row>
    <row r="581" spans="3:6" ht="15" customHeight="1" x14ac:dyDescent="0.35">
      <c r="C581" s="194"/>
      <c r="D581" s="137"/>
      <c r="E581" s="66"/>
      <c r="F581" s="55"/>
    </row>
    <row r="582" spans="3:6" ht="15" customHeight="1" x14ac:dyDescent="0.35">
      <c r="C582" s="194"/>
      <c r="D582" s="137"/>
      <c r="E582" s="66"/>
      <c r="F582" s="55"/>
    </row>
    <row r="583" spans="3:6" ht="15" customHeight="1" x14ac:dyDescent="0.35">
      <c r="C583" s="194"/>
      <c r="D583" s="137"/>
      <c r="E583" s="66"/>
      <c r="F583" s="55"/>
    </row>
    <row r="584" spans="3:6" ht="15" customHeight="1" x14ac:dyDescent="0.35">
      <c r="C584" s="194"/>
      <c r="D584" s="137"/>
      <c r="E584" s="66"/>
      <c r="F584" s="55"/>
    </row>
    <row r="585" spans="3:6" ht="15" customHeight="1" x14ac:dyDescent="0.35">
      <c r="C585" s="194"/>
      <c r="D585" s="137"/>
      <c r="E585" s="66"/>
      <c r="F585" s="55"/>
    </row>
    <row r="586" spans="3:6" ht="15" customHeight="1" x14ac:dyDescent="0.35">
      <c r="C586" s="194"/>
      <c r="D586" s="137"/>
      <c r="E586" s="66"/>
      <c r="F586" s="55"/>
    </row>
    <row r="587" spans="3:6" ht="15" customHeight="1" x14ac:dyDescent="0.35">
      <c r="C587" s="194"/>
      <c r="D587" s="137"/>
      <c r="E587" s="66"/>
      <c r="F587" s="55"/>
    </row>
    <row r="588" spans="3:6" ht="15" customHeight="1" x14ac:dyDescent="0.35">
      <c r="C588" s="194"/>
      <c r="D588" s="137"/>
      <c r="E588" s="66"/>
      <c r="F588" s="55"/>
    </row>
    <row r="589" spans="3:6" ht="15" customHeight="1" x14ac:dyDescent="0.35">
      <c r="C589" s="194"/>
      <c r="D589" s="137"/>
      <c r="E589" s="66"/>
      <c r="F589" s="55"/>
    </row>
    <row r="590" spans="3:6" ht="15" customHeight="1" x14ac:dyDescent="0.35">
      <c r="C590" s="194"/>
      <c r="D590" s="137"/>
      <c r="E590" s="66"/>
      <c r="F590" s="55"/>
    </row>
    <row r="591" spans="3:6" ht="15" customHeight="1" x14ac:dyDescent="0.35">
      <c r="C591" s="194"/>
      <c r="D591" s="137"/>
      <c r="E591" s="66"/>
      <c r="F591" s="55"/>
    </row>
    <row r="592" spans="3:6" ht="15" customHeight="1" x14ac:dyDescent="0.35">
      <c r="C592" s="194"/>
      <c r="D592" s="137"/>
      <c r="E592" s="66"/>
      <c r="F592" s="55"/>
    </row>
    <row r="593" spans="3:6" ht="15" customHeight="1" x14ac:dyDescent="0.35">
      <c r="C593" s="194"/>
      <c r="D593" s="137"/>
      <c r="E593" s="66"/>
      <c r="F593" s="55"/>
    </row>
    <row r="594" spans="3:6" ht="15" customHeight="1" x14ac:dyDescent="0.35">
      <c r="C594" s="194"/>
      <c r="D594" s="137"/>
      <c r="E594" s="66"/>
      <c r="F594" s="55"/>
    </row>
    <row r="595" spans="3:6" ht="15" customHeight="1" x14ac:dyDescent="0.35">
      <c r="C595" s="194"/>
      <c r="D595" s="137"/>
      <c r="E595" s="66"/>
      <c r="F595" s="55"/>
    </row>
    <row r="596" spans="3:6" ht="15" customHeight="1" x14ac:dyDescent="0.35">
      <c r="C596" s="194"/>
      <c r="D596" s="137"/>
      <c r="E596" s="66"/>
      <c r="F596" s="55"/>
    </row>
    <row r="597" spans="3:6" ht="15" customHeight="1" x14ac:dyDescent="0.35">
      <c r="C597" s="194"/>
      <c r="D597" s="137"/>
      <c r="E597" s="66"/>
      <c r="F597" s="55"/>
    </row>
    <row r="598" spans="3:6" ht="15" customHeight="1" x14ac:dyDescent="0.35">
      <c r="C598" s="194"/>
      <c r="D598" s="137"/>
      <c r="E598" s="66"/>
      <c r="F598" s="55"/>
    </row>
    <row r="599" spans="3:6" ht="15" customHeight="1" x14ac:dyDescent="0.35">
      <c r="C599" s="194"/>
      <c r="D599" s="137"/>
      <c r="E599" s="66"/>
      <c r="F599" s="55"/>
    </row>
    <row r="600" spans="3:6" ht="15" customHeight="1" x14ac:dyDescent="0.35">
      <c r="C600" s="194"/>
      <c r="D600" s="137"/>
      <c r="E600" s="66"/>
      <c r="F600" s="55"/>
    </row>
    <row r="601" spans="3:6" ht="15" customHeight="1" x14ac:dyDescent="0.35">
      <c r="C601" s="194"/>
      <c r="D601" s="137"/>
      <c r="E601" s="66"/>
      <c r="F601" s="55"/>
    </row>
    <row r="602" spans="3:6" ht="15" customHeight="1" x14ac:dyDescent="0.35">
      <c r="C602" s="194"/>
      <c r="D602" s="137"/>
      <c r="E602" s="66"/>
      <c r="F602" s="55"/>
    </row>
    <row r="603" spans="3:6" ht="15" customHeight="1" x14ac:dyDescent="0.35">
      <c r="C603" s="194"/>
      <c r="D603" s="137"/>
      <c r="E603" s="66"/>
      <c r="F603" s="55"/>
    </row>
    <row r="604" spans="3:6" ht="15" customHeight="1" x14ac:dyDescent="0.35">
      <c r="C604" s="194"/>
      <c r="D604" s="137"/>
      <c r="E604" s="66"/>
      <c r="F604" s="55"/>
    </row>
    <row r="605" spans="3:6" ht="15" customHeight="1" x14ac:dyDescent="0.35">
      <c r="C605" s="194"/>
      <c r="D605" s="137"/>
      <c r="E605" s="66"/>
      <c r="F605" s="55"/>
    </row>
    <row r="606" spans="3:6" ht="15" customHeight="1" x14ac:dyDescent="0.35">
      <c r="C606" s="194"/>
      <c r="D606" s="137"/>
      <c r="E606" s="66"/>
      <c r="F606" s="55"/>
    </row>
    <row r="607" spans="3:6" ht="15" customHeight="1" x14ac:dyDescent="0.35">
      <c r="C607" s="194"/>
      <c r="D607" s="137"/>
      <c r="E607" s="66"/>
      <c r="F607" s="55"/>
    </row>
    <row r="608" spans="3:6" ht="15" customHeight="1" x14ac:dyDescent="0.35">
      <c r="C608" s="194"/>
      <c r="D608" s="137"/>
      <c r="E608" s="66"/>
      <c r="F608" s="55"/>
    </row>
    <row r="609" spans="3:6" ht="15" customHeight="1" x14ac:dyDescent="0.35">
      <c r="C609" s="194"/>
      <c r="D609" s="137"/>
      <c r="E609" s="66"/>
      <c r="F609" s="55"/>
    </row>
    <row r="610" spans="3:6" ht="15" customHeight="1" x14ac:dyDescent="0.35">
      <c r="C610" s="194"/>
      <c r="D610" s="137"/>
      <c r="E610" s="66"/>
      <c r="F610" s="55"/>
    </row>
    <row r="611" spans="3:6" ht="15" customHeight="1" x14ac:dyDescent="0.35">
      <c r="C611" s="194"/>
      <c r="D611" s="137"/>
      <c r="E611" s="66"/>
      <c r="F611" s="55"/>
    </row>
    <row r="612" spans="3:6" ht="15" customHeight="1" x14ac:dyDescent="0.35">
      <c r="C612" s="194"/>
      <c r="D612" s="137"/>
      <c r="E612" s="66"/>
      <c r="F612" s="55"/>
    </row>
    <row r="613" spans="3:6" ht="15" customHeight="1" x14ac:dyDescent="0.35">
      <c r="C613" s="194"/>
      <c r="D613" s="137"/>
      <c r="E613" s="66"/>
      <c r="F613" s="55"/>
    </row>
    <row r="614" spans="3:6" ht="15" customHeight="1" x14ac:dyDescent="0.35">
      <c r="C614" s="194"/>
      <c r="D614" s="137"/>
      <c r="E614" s="66"/>
      <c r="F614" s="55"/>
    </row>
    <row r="615" spans="3:6" ht="15" customHeight="1" x14ac:dyDescent="0.35">
      <c r="C615" s="194"/>
      <c r="D615" s="137"/>
      <c r="E615" s="66"/>
      <c r="F615" s="55"/>
    </row>
    <row r="616" spans="3:6" ht="15" customHeight="1" x14ac:dyDescent="0.35">
      <c r="C616" s="194"/>
      <c r="D616" s="137"/>
      <c r="E616" s="66"/>
      <c r="F616" s="55"/>
    </row>
    <row r="617" spans="3:6" ht="15" customHeight="1" x14ac:dyDescent="0.35">
      <c r="C617" s="194"/>
      <c r="D617" s="137"/>
      <c r="E617" s="66"/>
      <c r="F617" s="55"/>
    </row>
    <row r="618" spans="3:6" ht="15" customHeight="1" x14ac:dyDescent="0.35">
      <c r="C618" s="194"/>
      <c r="D618" s="137"/>
      <c r="E618" s="66"/>
      <c r="F618" s="55"/>
    </row>
    <row r="619" spans="3:6" ht="15" customHeight="1" x14ac:dyDescent="0.35">
      <c r="C619" s="194"/>
      <c r="D619" s="137"/>
      <c r="E619" s="66"/>
      <c r="F619" s="55"/>
    </row>
    <row r="620" spans="3:6" ht="15" customHeight="1" x14ac:dyDescent="0.35">
      <c r="C620" s="194"/>
      <c r="D620" s="137"/>
      <c r="E620" s="66"/>
      <c r="F620" s="55"/>
    </row>
    <row r="621" spans="3:6" ht="15" customHeight="1" x14ac:dyDescent="0.35">
      <c r="C621" s="194"/>
      <c r="D621" s="137"/>
      <c r="E621" s="66"/>
      <c r="F621" s="55"/>
    </row>
    <row r="622" spans="3:6" ht="15" customHeight="1" x14ac:dyDescent="0.35">
      <c r="C622" s="194"/>
      <c r="D622" s="137"/>
      <c r="E622" s="66"/>
      <c r="F622" s="55"/>
    </row>
    <row r="623" spans="3:6" ht="15" customHeight="1" x14ac:dyDescent="0.35">
      <c r="C623" s="194"/>
      <c r="D623" s="137"/>
      <c r="E623" s="66"/>
      <c r="F623" s="55"/>
    </row>
    <row r="624" spans="3:6" ht="15" customHeight="1" x14ac:dyDescent="0.35">
      <c r="C624" s="194"/>
      <c r="D624" s="137"/>
      <c r="E624" s="66"/>
      <c r="F624" s="55"/>
    </row>
    <row r="625" spans="3:6" ht="15" customHeight="1" x14ac:dyDescent="0.35">
      <c r="C625" s="194"/>
      <c r="D625" s="137"/>
      <c r="E625" s="66"/>
      <c r="F625" s="55"/>
    </row>
    <row r="626" spans="3:6" ht="15" customHeight="1" x14ac:dyDescent="0.35">
      <c r="C626" s="194"/>
      <c r="D626" s="137"/>
      <c r="E626" s="66"/>
      <c r="F626" s="55"/>
    </row>
    <row r="627" spans="3:6" ht="15" customHeight="1" x14ac:dyDescent="0.35">
      <c r="C627" s="194"/>
      <c r="D627" s="137"/>
      <c r="E627" s="66"/>
      <c r="F627" s="55"/>
    </row>
    <row r="628" spans="3:6" ht="15" customHeight="1" x14ac:dyDescent="0.35">
      <c r="C628" s="194"/>
      <c r="D628" s="137"/>
      <c r="E628" s="66"/>
      <c r="F628" s="55"/>
    </row>
    <row r="629" spans="3:6" ht="15" customHeight="1" x14ac:dyDescent="0.35">
      <c r="C629" s="194"/>
      <c r="D629" s="137"/>
      <c r="E629" s="66"/>
      <c r="F629" s="55"/>
    </row>
    <row r="630" spans="3:6" ht="15" customHeight="1" x14ac:dyDescent="0.35">
      <c r="C630" s="194"/>
      <c r="D630" s="137"/>
      <c r="E630" s="66"/>
      <c r="F630" s="55"/>
    </row>
    <row r="631" spans="3:6" ht="15" customHeight="1" x14ac:dyDescent="0.35">
      <c r="C631" s="194"/>
      <c r="D631" s="137"/>
      <c r="E631" s="66"/>
      <c r="F631" s="55"/>
    </row>
    <row r="632" spans="3:6" ht="15" customHeight="1" x14ac:dyDescent="0.35">
      <c r="C632" s="194"/>
      <c r="D632" s="137"/>
      <c r="E632" s="66"/>
      <c r="F632" s="55"/>
    </row>
    <row r="633" spans="3:6" ht="15" customHeight="1" x14ac:dyDescent="0.35">
      <c r="C633" s="194"/>
      <c r="D633" s="137"/>
      <c r="E633" s="66"/>
      <c r="F633" s="55"/>
    </row>
    <row r="634" spans="3:6" ht="15" customHeight="1" x14ac:dyDescent="0.35">
      <c r="C634" s="194"/>
      <c r="D634" s="137"/>
      <c r="E634" s="66"/>
      <c r="F634" s="55"/>
    </row>
    <row r="635" spans="3:6" ht="15" customHeight="1" x14ac:dyDescent="0.35">
      <c r="C635" s="194"/>
      <c r="D635" s="137"/>
      <c r="E635" s="66"/>
      <c r="F635" s="55"/>
    </row>
    <row r="636" spans="3:6" ht="15" customHeight="1" x14ac:dyDescent="0.35">
      <c r="C636" s="194"/>
      <c r="D636" s="137"/>
      <c r="E636" s="66"/>
      <c r="F636" s="55"/>
    </row>
    <row r="637" spans="3:6" ht="15" customHeight="1" x14ac:dyDescent="0.35">
      <c r="C637" s="194"/>
      <c r="D637" s="137"/>
      <c r="E637" s="66"/>
      <c r="F637" s="55"/>
    </row>
    <row r="638" spans="3:6" ht="15" customHeight="1" x14ac:dyDescent="0.35">
      <c r="C638" s="194"/>
      <c r="D638" s="137"/>
      <c r="E638" s="66"/>
      <c r="F638" s="55"/>
    </row>
    <row r="639" spans="3:6" ht="15" customHeight="1" x14ac:dyDescent="0.35">
      <c r="C639" s="194"/>
      <c r="D639" s="137"/>
      <c r="E639" s="66"/>
      <c r="F639" s="55"/>
    </row>
    <row r="640" spans="3:6" ht="15" customHeight="1" x14ac:dyDescent="0.35">
      <c r="C640" s="194"/>
      <c r="D640" s="137"/>
      <c r="E640" s="66"/>
      <c r="F640" s="55"/>
    </row>
    <row r="641" spans="3:6" ht="15" customHeight="1" x14ac:dyDescent="0.35">
      <c r="C641" s="194"/>
      <c r="D641" s="137"/>
      <c r="E641" s="66"/>
      <c r="F641" s="55"/>
    </row>
    <row r="642" spans="3:6" ht="15" customHeight="1" x14ac:dyDescent="0.35">
      <c r="C642" s="194"/>
      <c r="D642" s="137"/>
      <c r="E642" s="66"/>
      <c r="F642" s="55"/>
    </row>
    <row r="643" spans="3:6" ht="15" customHeight="1" x14ac:dyDescent="0.35">
      <c r="C643" s="194"/>
      <c r="D643" s="137"/>
      <c r="E643" s="66"/>
      <c r="F643" s="55"/>
    </row>
    <row r="644" spans="3:6" ht="15" customHeight="1" x14ac:dyDescent="0.35">
      <c r="C644" s="194"/>
      <c r="D644" s="137"/>
      <c r="E644" s="66"/>
      <c r="F644" s="55"/>
    </row>
    <row r="645" spans="3:6" ht="15" customHeight="1" x14ac:dyDescent="0.35">
      <c r="C645" s="194"/>
      <c r="D645" s="137"/>
      <c r="E645" s="66"/>
      <c r="F645" s="55"/>
    </row>
    <row r="646" spans="3:6" ht="15" customHeight="1" x14ac:dyDescent="0.35">
      <c r="C646" s="194"/>
      <c r="D646" s="137"/>
      <c r="E646" s="66"/>
      <c r="F646" s="55"/>
    </row>
    <row r="647" spans="3:6" ht="15" customHeight="1" x14ac:dyDescent="0.35">
      <c r="C647" s="194"/>
      <c r="D647" s="137"/>
      <c r="E647" s="66"/>
      <c r="F647" s="55"/>
    </row>
    <row r="648" spans="3:6" ht="15" customHeight="1" x14ac:dyDescent="0.35">
      <c r="C648" s="194"/>
      <c r="D648" s="137"/>
      <c r="E648" s="66"/>
      <c r="F648" s="55"/>
    </row>
    <row r="649" spans="3:6" ht="15" customHeight="1" x14ac:dyDescent="0.35">
      <c r="C649" s="194"/>
      <c r="D649" s="137"/>
      <c r="E649" s="66"/>
      <c r="F649" s="55"/>
    </row>
    <row r="650" spans="3:6" ht="15" customHeight="1" x14ac:dyDescent="0.35">
      <c r="C650" s="194"/>
      <c r="D650" s="137"/>
      <c r="E650" s="66"/>
      <c r="F650" s="55"/>
    </row>
    <row r="651" spans="3:6" ht="15" customHeight="1" x14ac:dyDescent="0.35">
      <c r="C651" s="194"/>
      <c r="D651" s="137"/>
      <c r="E651" s="66"/>
      <c r="F651" s="55"/>
    </row>
    <row r="652" spans="3:6" ht="15" customHeight="1" x14ac:dyDescent="0.35">
      <c r="C652" s="194"/>
      <c r="D652" s="137"/>
      <c r="E652" s="66"/>
      <c r="F652" s="55"/>
    </row>
    <row r="653" spans="3:6" ht="15" customHeight="1" x14ac:dyDescent="0.35">
      <c r="C653" s="194"/>
      <c r="D653" s="137"/>
      <c r="E653" s="66"/>
      <c r="F653" s="55"/>
    </row>
    <row r="654" spans="3:6" ht="15" customHeight="1" x14ac:dyDescent="0.35">
      <c r="C654" s="194"/>
      <c r="D654" s="137"/>
      <c r="E654" s="66"/>
      <c r="F654" s="55"/>
    </row>
    <row r="655" spans="3:6" ht="15" customHeight="1" x14ac:dyDescent="0.35">
      <c r="C655" s="194"/>
      <c r="D655" s="137"/>
      <c r="E655" s="66"/>
      <c r="F655" s="55"/>
    </row>
    <row r="656" spans="3:6" ht="15" customHeight="1" x14ac:dyDescent="0.35">
      <c r="C656" s="194"/>
      <c r="D656" s="137"/>
      <c r="E656" s="66"/>
      <c r="F656" s="55"/>
    </row>
    <row r="657" spans="3:6" ht="15" customHeight="1" x14ac:dyDescent="0.35">
      <c r="C657" s="194"/>
      <c r="D657" s="137"/>
      <c r="E657" s="66"/>
      <c r="F657" s="55"/>
    </row>
    <row r="658" spans="3:6" ht="15" customHeight="1" x14ac:dyDescent="0.35">
      <c r="C658" s="194"/>
      <c r="D658" s="137"/>
      <c r="E658" s="66"/>
      <c r="F658" s="55"/>
    </row>
    <row r="659" spans="3:6" ht="15" customHeight="1" x14ac:dyDescent="0.35">
      <c r="C659" s="194"/>
      <c r="D659" s="137"/>
      <c r="E659" s="66"/>
      <c r="F659" s="55"/>
    </row>
    <row r="660" spans="3:6" ht="15" customHeight="1" x14ac:dyDescent="0.35">
      <c r="C660" s="194"/>
      <c r="D660" s="137"/>
      <c r="E660" s="66"/>
      <c r="F660" s="55"/>
    </row>
    <row r="661" spans="3:6" ht="15" customHeight="1" x14ac:dyDescent="0.35">
      <c r="C661" s="194"/>
      <c r="D661" s="137"/>
      <c r="E661" s="66"/>
      <c r="F661" s="55"/>
    </row>
    <row r="662" spans="3:6" ht="15" customHeight="1" x14ac:dyDescent="0.35">
      <c r="C662" s="194"/>
      <c r="D662" s="137"/>
      <c r="E662" s="66"/>
      <c r="F662" s="55"/>
    </row>
    <row r="663" spans="3:6" ht="15" customHeight="1" x14ac:dyDescent="0.35">
      <c r="C663" s="194"/>
      <c r="D663" s="137"/>
      <c r="E663" s="66"/>
      <c r="F663" s="55"/>
    </row>
    <row r="664" spans="3:6" ht="15" customHeight="1" x14ac:dyDescent="0.35">
      <c r="C664" s="194"/>
      <c r="D664" s="137"/>
      <c r="E664" s="66"/>
      <c r="F664" s="55"/>
    </row>
    <row r="665" spans="3:6" ht="15" customHeight="1" x14ac:dyDescent="0.35">
      <c r="C665" s="194"/>
      <c r="D665" s="137"/>
      <c r="E665" s="66"/>
      <c r="F665" s="55"/>
    </row>
    <row r="666" spans="3:6" ht="15" customHeight="1" x14ac:dyDescent="0.35">
      <c r="C666" s="194"/>
      <c r="D666" s="137"/>
      <c r="E666" s="66"/>
      <c r="F666" s="55"/>
    </row>
    <row r="667" spans="3:6" ht="15" customHeight="1" x14ac:dyDescent="0.35">
      <c r="C667" s="194"/>
      <c r="D667" s="137"/>
      <c r="E667" s="66"/>
      <c r="F667" s="55"/>
    </row>
    <row r="668" spans="3:6" ht="15" customHeight="1" x14ac:dyDescent="0.35">
      <c r="C668" s="194"/>
      <c r="D668" s="137"/>
      <c r="E668" s="66"/>
      <c r="F668" s="55"/>
    </row>
    <row r="669" spans="3:6" ht="15" customHeight="1" x14ac:dyDescent="0.35">
      <c r="C669" s="194"/>
      <c r="D669" s="137"/>
      <c r="E669" s="66"/>
      <c r="F669" s="55"/>
    </row>
    <row r="670" spans="3:6" ht="15" customHeight="1" x14ac:dyDescent="0.35">
      <c r="C670" s="194"/>
      <c r="D670" s="137"/>
      <c r="E670" s="66"/>
      <c r="F670" s="55"/>
    </row>
    <row r="671" spans="3:6" ht="15" customHeight="1" x14ac:dyDescent="0.35">
      <c r="C671" s="194"/>
      <c r="D671" s="137"/>
      <c r="E671" s="66"/>
      <c r="F671" s="55"/>
    </row>
    <row r="672" spans="3:6" ht="15" customHeight="1" x14ac:dyDescent="0.35">
      <c r="C672" s="194"/>
      <c r="D672" s="137"/>
      <c r="E672" s="66"/>
      <c r="F672" s="55"/>
    </row>
    <row r="673" spans="3:6" ht="15" customHeight="1" x14ac:dyDescent="0.35">
      <c r="C673" s="194"/>
      <c r="D673" s="137"/>
      <c r="E673" s="66"/>
      <c r="F673" s="55"/>
    </row>
    <row r="674" spans="3:6" ht="15" customHeight="1" x14ac:dyDescent="0.35">
      <c r="C674" s="194"/>
      <c r="D674" s="137"/>
      <c r="E674" s="66"/>
      <c r="F674" s="55"/>
    </row>
    <row r="675" spans="3:6" ht="15" customHeight="1" x14ac:dyDescent="0.35">
      <c r="C675" s="194"/>
      <c r="D675" s="137"/>
      <c r="E675" s="66"/>
      <c r="F675" s="55"/>
    </row>
    <row r="676" spans="3:6" ht="15" customHeight="1" x14ac:dyDescent="0.35">
      <c r="C676" s="194"/>
      <c r="D676" s="137"/>
      <c r="E676" s="66"/>
      <c r="F676" s="55"/>
    </row>
    <row r="677" spans="3:6" ht="15" customHeight="1" x14ac:dyDescent="0.35">
      <c r="C677" s="194"/>
      <c r="D677" s="137"/>
      <c r="E677" s="66"/>
      <c r="F677" s="55"/>
    </row>
    <row r="678" spans="3:6" ht="15" customHeight="1" x14ac:dyDescent="0.35">
      <c r="C678" s="194"/>
      <c r="D678" s="137"/>
      <c r="E678" s="66"/>
      <c r="F678" s="55"/>
    </row>
    <row r="679" spans="3:6" ht="15" customHeight="1" x14ac:dyDescent="0.35">
      <c r="C679" s="194"/>
      <c r="D679" s="137"/>
      <c r="E679" s="66"/>
      <c r="F679" s="55"/>
    </row>
    <row r="680" spans="3:6" ht="15" customHeight="1" x14ac:dyDescent="0.35">
      <c r="C680" s="194"/>
      <c r="D680" s="137"/>
      <c r="E680" s="66"/>
      <c r="F680" s="55"/>
    </row>
    <row r="681" spans="3:6" ht="15" customHeight="1" x14ac:dyDescent="0.35">
      <c r="C681" s="194"/>
      <c r="D681" s="137"/>
      <c r="E681" s="66"/>
      <c r="F681" s="55"/>
    </row>
    <row r="682" spans="3:6" ht="15" customHeight="1" x14ac:dyDescent="0.35">
      <c r="C682" s="194"/>
      <c r="D682" s="137"/>
      <c r="E682" s="66"/>
      <c r="F682" s="55"/>
    </row>
    <row r="683" spans="3:6" ht="15" customHeight="1" x14ac:dyDescent="0.35">
      <c r="C683" s="194"/>
      <c r="D683" s="137"/>
      <c r="E683" s="66"/>
      <c r="F683" s="55"/>
    </row>
    <row r="684" spans="3:6" ht="15" customHeight="1" x14ac:dyDescent="0.35">
      <c r="C684" s="194"/>
      <c r="D684" s="137"/>
      <c r="E684" s="66"/>
      <c r="F684" s="55"/>
    </row>
    <row r="685" spans="3:6" ht="15" customHeight="1" x14ac:dyDescent="0.35">
      <c r="C685" s="194"/>
      <c r="D685" s="137"/>
      <c r="E685" s="66"/>
      <c r="F685" s="55"/>
    </row>
    <row r="686" spans="3:6" ht="15" customHeight="1" x14ac:dyDescent="0.35">
      <c r="C686" s="194"/>
      <c r="D686" s="137"/>
      <c r="E686" s="66"/>
      <c r="F686" s="55"/>
    </row>
    <row r="687" spans="3:6" ht="15" customHeight="1" x14ac:dyDescent="0.35">
      <c r="C687" s="194"/>
      <c r="D687" s="137"/>
      <c r="E687" s="66"/>
      <c r="F687" s="55"/>
    </row>
    <row r="688" spans="3:6" ht="15" customHeight="1" x14ac:dyDescent="0.35">
      <c r="C688" s="194"/>
      <c r="D688" s="137"/>
      <c r="E688" s="66"/>
      <c r="F688" s="55"/>
    </row>
    <row r="689" spans="3:6" ht="15" customHeight="1" x14ac:dyDescent="0.35">
      <c r="C689" s="194"/>
      <c r="D689" s="137"/>
      <c r="E689" s="66"/>
      <c r="F689" s="55"/>
    </row>
    <row r="690" spans="3:6" ht="15" customHeight="1" x14ac:dyDescent="0.35">
      <c r="C690" s="194"/>
      <c r="D690" s="137"/>
      <c r="E690" s="66"/>
      <c r="F690" s="55"/>
    </row>
    <row r="691" spans="3:6" ht="15" customHeight="1" x14ac:dyDescent="0.35">
      <c r="C691" s="194"/>
      <c r="D691" s="137"/>
      <c r="E691" s="66"/>
      <c r="F691" s="55"/>
    </row>
    <row r="692" spans="3:6" ht="15" customHeight="1" x14ac:dyDescent="0.35">
      <c r="C692" s="194"/>
      <c r="D692" s="137"/>
      <c r="E692" s="66"/>
      <c r="F692" s="55"/>
    </row>
    <row r="693" spans="3:6" ht="15" customHeight="1" x14ac:dyDescent="0.35">
      <c r="C693" s="194"/>
      <c r="D693" s="137"/>
      <c r="E693" s="66"/>
      <c r="F693" s="55"/>
    </row>
    <row r="694" spans="3:6" ht="15" customHeight="1" x14ac:dyDescent="0.35">
      <c r="C694" s="194"/>
      <c r="D694" s="137"/>
      <c r="E694" s="66"/>
      <c r="F694" s="55"/>
    </row>
    <row r="695" spans="3:6" ht="15" customHeight="1" x14ac:dyDescent="0.35">
      <c r="C695" s="194"/>
      <c r="D695" s="137"/>
      <c r="E695" s="66"/>
      <c r="F695" s="55"/>
    </row>
    <row r="696" spans="3:6" ht="15" customHeight="1" x14ac:dyDescent="0.35">
      <c r="C696" s="194"/>
      <c r="D696" s="137"/>
      <c r="E696" s="66"/>
      <c r="F696" s="55"/>
    </row>
    <row r="697" spans="3:6" ht="15" customHeight="1" x14ac:dyDescent="0.35">
      <c r="C697" s="194"/>
      <c r="D697" s="137"/>
      <c r="E697" s="66"/>
      <c r="F697" s="55"/>
    </row>
    <row r="698" spans="3:6" ht="15" customHeight="1" x14ac:dyDescent="0.35">
      <c r="C698" s="194"/>
      <c r="D698" s="137"/>
      <c r="E698" s="66"/>
      <c r="F698" s="55"/>
    </row>
    <row r="699" spans="3:6" ht="15" customHeight="1" x14ac:dyDescent="0.35">
      <c r="C699" s="194"/>
      <c r="D699" s="137"/>
      <c r="E699" s="66"/>
      <c r="F699" s="55"/>
    </row>
    <row r="700" spans="3:6" ht="15" customHeight="1" x14ac:dyDescent="0.35">
      <c r="C700" s="194"/>
      <c r="D700" s="137"/>
      <c r="E700" s="66"/>
      <c r="F700" s="55"/>
    </row>
    <row r="701" spans="3:6" ht="15" customHeight="1" x14ac:dyDescent="0.35">
      <c r="C701" s="194"/>
      <c r="D701" s="137"/>
      <c r="E701" s="66"/>
      <c r="F701" s="55"/>
    </row>
    <row r="702" spans="3:6" ht="15" customHeight="1" x14ac:dyDescent="0.35">
      <c r="C702" s="194"/>
      <c r="D702" s="137"/>
      <c r="E702" s="66"/>
      <c r="F702" s="55"/>
    </row>
    <row r="703" spans="3:6" ht="15" customHeight="1" x14ac:dyDescent="0.35">
      <c r="C703" s="194"/>
      <c r="D703" s="137"/>
      <c r="E703" s="66"/>
      <c r="F703" s="55"/>
    </row>
    <row r="704" spans="3:6" ht="15" customHeight="1" x14ac:dyDescent="0.35">
      <c r="C704" s="194"/>
      <c r="D704" s="137"/>
      <c r="E704" s="66"/>
      <c r="F704" s="55"/>
    </row>
    <row r="705" spans="3:6" ht="15" customHeight="1" x14ac:dyDescent="0.35">
      <c r="C705" s="194"/>
      <c r="D705" s="137"/>
      <c r="E705" s="66"/>
      <c r="F705" s="55"/>
    </row>
    <row r="706" spans="3:6" ht="15" customHeight="1" x14ac:dyDescent="0.35">
      <c r="C706" s="194"/>
      <c r="D706" s="137"/>
      <c r="E706" s="66"/>
      <c r="F706" s="55"/>
    </row>
    <row r="707" spans="3:6" ht="15" customHeight="1" x14ac:dyDescent="0.35">
      <c r="C707" s="194"/>
      <c r="D707" s="137"/>
      <c r="E707" s="66"/>
      <c r="F707" s="55"/>
    </row>
    <row r="708" spans="3:6" ht="15" customHeight="1" x14ac:dyDescent="0.35">
      <c r="C708" s="194"/>
      <c r="D708" s="137"/>
      <c r="E708" s="66"/>
      <c r="F708" s="55"/>
    </row>
    <row r="709" spans="3:6" ht="15" customHeight="1" x14ac:dyDescent="0.35">
      <c r="C709" s="194"/>
      <c r="D709" s="137"/>
      <c r="E709" s="66"/>
      <c r="F709" s="55"/>
    </row>
    <row r="710" spans="3:6" ht="15" customHeight="1" x14ac:dyDescent="0.35">
      <c r="C710" s="194"/>
      <c r="D710" s="137"/>
      <c r="E710" s="66"/>
      <c r="F710" s="55"/>
    </row>
    <row r="711" spans="3:6" ht="15" customHeight="1" x14ac:dyDescent="0.35">
      <c r="C711" s="194"/>
      <c r="D711" s="137"/>
      <c r="E711" s="66"/>
      <c r="F711" s="55"/>
    </row>
    <row r="712" spans="3:6" ht="15" customHeight="1" x14ac:dyDescent="0.35">
      <c r="C712" s="194"/>
      <c r="D712" s="137"/>
      <c r="E712" s="66"/>
      <c r="F712" s="55"/>
    </row>
    <row r="713" spans="3:6" ht="15" customHeight="1" x14ac:dyDescent="0.35">
      <c r="C713" s="194"/>
      <c r="D713" s="137"/>
      <c r="E713" s="66"/>
      <c r="F713" s="55"/>
    </row>
    <row r="714" spans="3:6" ht="15" customHeight="1" x14ac:dyDescent="0.35">
      <c r="C714" s="194"/>
      <c r="D714" s="137"/>
      <c r="E714" s="66"/>
      <c r="F714" s="55"/>
    </row>
    <row r="715" spans="3:6" ht="15" customHeight="1" x14ac:dyDescent="0.35">
      <c r="C715" s="194"/>
      <c r="D715" s="137"/>
      <c r="E715" s="66"/>
      <c r="F715" s="55"/>
    </row>
    <row r="716" spans="3:6" ht="15" customHeight="1" x14ac:dyDescent="0.35">
      <c r="C716" s="194"/>
      <c r="D716" s="137"/>
      <c r="E716" s="66"/>
      <c r="F716" s="55"/>
    </row>
    <row r="717" spans="3:6" ht="15" customHeight="1" x14ac:dyDescent="0.35">
      <c r="C717" s="194"/>
      <c r="D717" s="137"/>
      <c r="E717" s="66"/>
      <c r="F717" s="55"/>
    </row>
    <row r="718" spans="3:6" ht="15" customHeight="1" x14ac:dyDescent="0.35">
      <c r="C718" s="194"/>
      <c r="D718" s="137"/>
      <c r="E718" s="66"/>
      <c r="F718" s="55"/>
    </row>
    <row r="719" spans="3:6" ht="15" customHeight="1" x14ac:dyDescent="0.35">
      <c r="C719" s="194"/>
      <c r="D719" s="137"/>
      <c r="E719" s="66"/>
      <c r="F719" s="55"/>
    </row>
    <row r="720" spans="3:6" ht="15" customHeight="1" x14ac:dyDescent="0.35">
      <c r="C720" s="194"/>
      <c r="D720" s="137"/>
      <c r="E720" s="66"/>
      <c r="F720" s="55"/>
    </row>
    <row r="721" spans="3:6" ht="15" customHeight="1" x14ac:dyDescent="0.35">
      <c r="C721" s="194"/>
      <c r="D721" s="137"/>
      <c r="E721" s="66"/>
      <c r="F721" s="55"/>
    </row>
    <row r="722" spans="3:6" ht="15" customHeight="1" x14ac:dyDescent="0.35">
      <c r="C722" s="194"/>
      <c r="D722" s="137"/>
      <c r="E722" s="66"/>
      <c r="F722" s="55"/>
    </row>
    <row r="723" spans="3:6" ht="15" customHeight="1" x14ac:dyDescent="0.35">
      <c r="C723" s="194"/>
      <c r="D723" s="137"/>
      <c r="E723" s="66"/>
      <c r="F723" s="55"/>
    </row>
    <row r="724" spans="3:6" ht="15" customHeight="1" x14ac:dyDescent="0.35">
      <c r="C724" s="194"/>
      <c r="D724" s="137"/>
      <c r="E724" s="66"/>
      <c r="F724" s="55"/>
    </row>
    <row r="725" spans="3:6" ht="15" customHeight="1" x14ac:dyDescent="0.35">
      <c r="C725" s="194"/>
      <c r="D725" s="137"/>
      <c r="E725" s="66"/>
      <c r="F725" s="55"/>
    </row>
    <row r="726" spans="3:6" ht="15" customHeight="1" x14ac:dyDescent="0.35">
      <c r="C726" s="194"/>
      <c r="D726" s="137"/>
      <c r="E726" s="66"/>
      <c r="F726" s="55"/>
    </row>
    <row r="727" spans="3:6" ht="15" customHeight="1" x14ac:dyDescent="0.35">
      <c r="C727" s="194"/>
      <c r="D727" s="137"/>
      <c r="E727" s="66"/>
      <c r="F727" s="55"/>
    </row>
    <row r="728" spans="3:6" ht="15" customHeight="1" x14ac:dyDescent="0.35">
      <c r="C728" s="194"/>
      <c r="D728" s="137"/>
      <c r="E728" s="66"/>
      <c r="F728" s="55"/>
    </row>
    <row r="729" spans="3:6" ht="15" customHeight="1" x14ac:dyDescent="0.35">
      <c r="C729" s="194"/>
      <c r="D729" s="137"/>
      <c r="E729" s="66"/>
      <c r="F729" s="55"/>
    </row>
    <row r="730" spans="3:6" ht="15" customHeight="1" x14ac:dyDescent="0.35">
      <c r="C730" s="194"/>
      <c r="D730" s="137"/>
      <c r="E730" s="66"/>
      <c r="F730" s="55"/>
    </row>
    <row r="731" spans="3:6" ht="15" customHeight="1" x14ac:dyDescent="0.35">
      <c r="C731" s="194"/>
      <c r="D731" s="137"/>
      <c r="E731" s="66"/>
      <c r="F731" s="55"/>
    </row>
    <row r="732" spans="3:6" ht="15" customHeight="1" x14ac:dyDescent="0.35">
      <c r="C732" s="194"/>
      <c r="D732" s="137"/>
      <c r="E732" s="66"/>
      <c r="F732" s="55"/>
    </row>
    <row r="733" spans="3:6" ht="15" customHeight="1" x14ac:dyDescent="0.35">
      <c r="C733" s="194"/>
      <c r="D733" s="137"/>
      <c r="E733" s="66"/>
      <c r="F733" s="55"/>
    </row>
    <row r="734" spans="3:6" ht="15" customHeight="1" x14ac:dyDescent="0.35">
      <c r="C734" s="194"/>
      <c r="D734" s="137"/>
      <c r="E734" s="66"/>
      <c r="F734" s="55"/>
    </row>
    <row r="735" spans="3:6" ht="15" customHeight="1" x14ac:dyDescent="0.35">
      <c r="C735" s="194"/>
      <c r="D735" s="137"/>
      <c r="E735" s="66"/>
      <c r="F735" s="55"/>
    </row>
    <row r="736" spans="3:6" ht="15" customHeight="1" x14ac:dyDescent="0.35">
      <c r="C736" s="194"/>
      <c r="D736" s="137"/>
      <c r="E736" s="66"/>
      <c r="F736" s="55"/>
    </row>
    <row r="737" spans="3:6" ht="15" customHeight="1" x14ac:dyDescent="0.35">
      <c r="C737" s="194"/>
      <c r="D737" s="137"/>
      <c r="E737" s="66"/>
      <c r="F737" s="55"/>
    </row>
    <row r="738" spans="3:6" ht="15" customHeight="1" x14ac:dyDescent="0.35">
      <c r="C738" s="194"/>
      <c r="D738" s="137"/>
      <c r="E738" s="66"/>
      <c r="F738" s="55"/>
    </row>
    <row r="739" spans="3:6" ht="15" customHeight="1" x14ac:dyDescent="0.35">
      <c r="C739" s="194"/>
      <c r="D739" s="137"/>
      <c r="E739" s="66"/>
      <c r="F739" s="55"/>
    </row>
    <row r="740" spans="3:6" ht="15" customHeight="1" x14ac:dyDescent="0.35">
      <c r="C740" s="194"/>
      <c r="D740" s="137"/>
      <c r="E740" s="66"/>
      <c r="F740" s="55"/>
    </row>
    <row r="741" spans="3:6" ht="15" customHeight="1" x14ac:dyDescent="0.35">
      <c r="C741" s="194"/>
      <c r="D741" s="137"/>
      <c r="E741" s="66"/>
      <c r="F741" s="55"/>
    </row>
    <row r="742" spans="3:6" ht="15" customHeight="1" x14ac:dyDescent="0.35">
      <c r="C742" s="194"/>
      <c r="D742" s="137"/>
      <c r="E742" s="66"/>
      <c r="F742" s="55"/>
    </row>
    <row r="743" spans="3:6" ht="15" customHeight="1" x14ac:dyDescent="0.35">
      <c r="C743" s="194"/>
      <c r="D743" s="137"/>
      <c r="E743" s="66"/>
      <c r="F743" s="55"/>
    </row>
    <row r="744" spans="3:6" ht="15" customHeight="1" x14ac:dyDescent="0.35">
      <c r="C744" s="194"/>
      <c r="D744" s="137"/>
      <c r="E744" s="66"/>
      <c r="F744" s="55"/>
    </row>
    <row r="745" spans="3:6" ht="15" customHeight="1" x14ac:dyDescent="0.35">
      <c r="C745" s="194"/>
      <c r="D745" s="137"/>
      <c r="E745" s="66"/>
      <c r="F745" s="55"/>
    </row>
    <row r="746" spans="3:6" ht="15" customHeight="1" x14ac:dyDescent="0.35">
      <c r="C746" s="194"/>
      <c r="D746" s="137"/>
      <c r="E746" s="66"/>
      <c r="F746" s="55"/>
    </row>
    <row r="747" spans="3:6" ht="15" customHeight="1" x14ac:dyDescent="0.35">
      <c r="C747" s="194"/>
      <c r="D747" s="137"/>
      <c r="E747" s="66"/>
      <c r="F747" s="55"/>
    </row>
    <row r="748" spans="3:6" ht="15" customHeight="1" x14ac:dyDescent="0.35">
      <c r="C748" s="194"/>
      <c r="D748" s="137"/>
      <c r="E748" s="66"/>
      <c r="F748" s="55"/>
    </row>
    <row r="749" spans="3:6" ht="15" customHeight="1" x14ac:dyDescent="0.35">
      <c r="C749" s="194"/>
      <c r="D749" s="137"/>
      <c r="E749" s="66"/>
      <c r="F749" s="55"/>
    </row>
    <row r="750" spans="3:6" ht="15" customHeight="1" x14ac:dyDescent="0.35">
      <c r="C750" s="194"/>
      <c r="D750" s="137"/>
      <c r="E750" s="66"/>
      <c r="F750" s="55"/>
    </row>
    <row r="751" spans="3:6" ht="15" customHeight="1" x14ac:dyDescent="0.35">
      <c r="C751" s="194"/>
      <c r="D751" s="137"/>
      <c r="E751" s="66"/>
      <c r="F751" s="55"/>
    </row>
    <row r="752" spans="3:6" ht="15" customHeight="1" x14ac:dyDescent="0.35">
      <c r="C752" s="194"/>
      <c r="D752" s="137"/>
      <c r="E752" s="66"/>
      <c r="F752" s="55"/>
    </row>
    <row r="753" spans="3:6" ht="15" customHeight="1" x14ac:dyDescent="0.35">
      <c r="C753" s="194"/>
      <c r="D753" s="137"/>
      <c r="E753" s="66"/>
      <c r="F753" s="55"/>
    </row>
    <row r="754" spans="3:6" ht="15" customHeight="1" x14ac:dyDescent="0.35">
      <c r="C754" s="194"/>
      <c r="D754" s="137"/>
      <c r="E754" s="66"/>
      <c r="F754" s="55"/>
    </row>
    <row r="755" spans="3:6" ht="15" customHeight="1" x14ac:dyDescent="0.35">
      <c r="C755" s="194"/>
      <c r="D755" s="137"/>
      <c r="E755" s="66"/>
      <c r="F755" s="55"/>
    </row>
    <row r="756" spans="3:6" ht="15" customHeight="1" x14ac:dyDescent="0.35">
      <c r="C756" s="194"/>
      <c r="D756" s="137"/>
      <c r="E756" s="66"/>
      <c r="F756" s="55"/>
    </row>
    <row r="757" spans="3:6" ht="15" customHeight="1" x14ac:dyDescent="0.35">
      <c r="C757" s="194"/>
      <c r="D757" s="137"/>
      <c r="E757" s="66"/>
      <c r="F757" s="55"/>
    </row>
    <row r="758" spans="3:6" ht="15" customHeight="1" x14ac:dyDescent="0.35">
      <c r="C758" s="194"/>
      <c r="D758" s="137"/>
      <c r="E758" s="66"/>
      <c r="F758" s="55"/>
    </row>
    <row r="759" spans="3:6" ht="15" customHeight="1" x14ac:dyDescent="0.35">
      <c r="C759" s="194"/>
      <c r="D759" s="137"/>
      <c r="E759" s="66"/>
      <c r="F759" s="55"/>
    </row>
    <row r="760" spans="3:6" ht="15" customHeight="1" x14ac:dyDescent="0.35">
      <c r="C760" s="194"/>
      <c r="D760" s="137"/>
      <c r="E760" s="66"/>
      <c r="F760" s="55"/>
    </row>
    <row r="761" spans="3:6" ht="15" customHeight="1" x14ac:dyDescent="0.35">
      <c r="C761" s="194"/>
      <c r="D761" s="137"/>
      <c r="E761" s="66"/>
      <c r="F761" s="55"/>
    </row>
    <row r="762" spans="3:6" ht="15" customHeight="1" x14ac:dyDescent="0.35">
      <c r="C762" s="194"/>
      <c r="D762" s="137"/>
      <c r="E762" s="66"/>
      <c r="F762" s="55"/>
    </row>
    <row r="763" spans="3:6" ht="15" customHeight="1" x14ac:dyDescent="0.35">
      <c r="C763" s="194"/>
      <c r="D763" s="137"/>
      <c r="E763" s="66"/>
      <c r="F763" s="55"/>
    </row>
    <row r="764" spans="3:6" ht="15" customHeight="1" x14ac:dyDescent="0.35">
      <c r="C764" s="194"/>
      <c r="D764" s="137"/>
      <c r="E764" s="66"/>
      <c r="F764" s="55"/>
    </row>
    <row r="765" spans="3:6" ht="15" customHeight="1" x14ac:dyDescent="0.35">
      <c r="C765" s="194"/>
      <c r="D765" s="137"/>
      <c r="E765" s="66"/>
      <c r="F765" s="55"/>
    </row>
    <row r="766" spans="3:6" ht="15" customHeight="1" x14ac:dyDescent="0.35">
      <c r="C766" s="194"/>
      <c r="D766" s="137"/>
      <c r="E766" s="66"/>
      <c r="F766" s="55"/>
    </row>
    <row r="767" spans="3:6" ht="15" customHeight="1" x14ac:dyDescent="0.35">
      <c r="C767" s="194"/>
      <c r="D767" s="137"/>
      <c r="E767" s="66"/>
      <c r="F767" s="55"/>
    </row>
    <row r="768" spans="3:6" ht="15" customHeight="1" x14ac:dyDescent="0.35">
      <c r="C768" s="194"/>
      <c r="D768" s="137"/>
      <c r="E768" s="66"/>
      <c r="F768" s="55"/>
    </row>
    <row r="769" spans="3:6" ht="15" customHeight="1" x14ac:dyDescent="0.35">
      <c r="C769" s="194"/>
      <c r="D769" s="137"/>
      <c r="E769" s="66"/>
      <c r="F769" s="55"/>
    </row>
    <row r="770" spans="3:6" ht="15" customHeight="1" x14ac:dyDescent="0.35">
      <c r="C770" s="194"/>
      <c r="D770" s="137"/>
      <c r="E770" s="66"/>
      <c r="F770" s="55"/>
    </row>
    <row r="771" spans="3:6" ht="15" customHeight="1" x14ac:dyDescent="0.35">
      <c r="C771" s="194"/>
      <c r="D771" s="137"/>
      <c r="E771" s="66"/>
      <c r="F771" s="55"/>
    </row>
    <row r="772" spans="3:6" ht="15" customHeight="1" x14ac:dyDescent="0.35">
      <c r="C772" s="194"/>
      <c r="D772" s="137"/>
      <c r="E772" s="66"/>
      <c r="F772" s="55"/>
    </row>
    <row r="773" spans="3:6" ht="15" customHeight="1" x14ac:dyDescent="0.35">
      <c r="C773" s="194"/>
      <c r="D773" s="137"/>
      <c r="E773" s="66"/>
      <c r="F773" s="55"/>
    </row>
    <row r="774" spans="3:6" ht="15" customHeight="1" x14ac:dyDescent="0.35">
      <c r="C774" s="194"/>
      <c r="D774" s="137"/>
      <c r="E774" s="66"/>
      <c r="F774" s="55"/>
    </row>
    <row r="775" spans="3:6" ht="15" customHeight="1" x14ac:dyDescent="0.35">
      <c r="C775" s="194"/>
      <c r="D775" s="137"/>
      <c r="E775" s="66"/>
      <c r="F775" s="55"/>
    </row>
    <row r="776" spans="3:6" ht="15" customHeight="1" x14ac:dyDescent="0.35">
      <c r="C776" s="194"/>
      <c r="D776" s="137"/>
      <c r="E776" s="66"/>
      <c r="F776" s="55"/>
    </row>
    <row r="777" spans="3:6" ht="15" customHeight="1" x14ac:dyDescent="0.35">
      <c r="C777" s="194"/>
      <c r="D777" s="137"/>
      <c r="E777" s="66"/>
      <c r="F777" s="55"/>
    </row>
    <row r="778" spans="3:6" ht="15" customHeight="1" x14ac:dyDescent="0.35">
      <c r="C778" s="194"/>
      <c r="D778" s="137"/>
      <c r="E778" s="66"/>
      <c r="F778" s="55"/>
    </row>
    <row r="779" spans="3:6" ht="15" customHeight="1" x14ac:dyDescent="0.35">
      <c r="C779" s="194"/>
      <c r="D779" s="137"/>
      <c r="E779" s="66"/>
      <c r="F779" s="55"/>
    </row>
    <row r="780" spans="3:6" ht="15" customHeight="1" x14ac:dyDescent="0.35">
      <c r="C780" s="194"/>
      <c r="D780" s="137"/>
      <c r="E780" s="66"/>
      <c r="F780" s="55"/>
    </row>
    <row r="781" spans="3:6" ht="15" customHeight="1" x14ac:dyDescent="0.35">
      <c r="C781" s="194"/>
      <c r="D781" s="137"/>
      <c r="E781" s="66"/>
      <c r="F781" s="55"/>
    </row>
    <row r="782" spans="3:6" ht="15" customHeight="1" x14ac:dyDescent="0.35">
      <c r="C782" s="194"/>
      <c r="D782" s="137"/>
      <c r="E782" s="66"/>
      <c r="F782" s="55"/>
    </row>
    <row r="783" spans="3:6" ht="15" customHeight="1" x14ac:dyDescent="0.35">
      <c r="C783" s="194"/>
      <c r="D783" s="137"/>
      <c r="E783" s="66"/>
      <c r="F783" s="55"/>
    </row>
    <row r="784" spans="3:6" ht="15" customHeight="1" x14ac:dyDescent="0.35">
      <c r="C784" s="194"/>
      <c r="D784" s="137"/>
      <c r="E784" s="66"/>
      <c r="F784" s="55"/>
    </row>
    <row r="785" spans="3:6" ht="15" customHeight="1" x14ac:dyDescent="0.35">
      <c r="C785" s="194"/>
      <c r="D785" s="137"/>
      <c r="E785" s="66"/>
      <c r="F785" s="55"/>
    </row>
    <row r="786" spans="3:6" ht="15" customHeight="1" x14ac:dyDescent="0.35">
      <c r="C786" s="194"/>
      <c r="D786" s="137"/>
      <c r="E786" s="66"/>
      <c r="F786" s="55"/>
    </row>
    <row r="787" spans="3:6" ht="15" customHeight="1" x14ac:dyDescent="0.35">
      <c r="C787" s="194"/>
      <c r="D787" s="137"/>
      <c r="E787" s="66"/>
      <c r="F787" s="55"/>
    </row>
    <row r="788" spans="3:6" ht="15" customHeight="1" x14ac:dyDescent="0.35">
      <c r="C788" s="194"/>
      <c r="D788" s="137"/>
      <c r="E788" s="66"/>
      <c r="F788" s="55"/>
    </row>
    <row r="789" spans="3:6" ht="15" customHeight="1" x14ac:dyDescent="0.35">
      <c r="C789" s="194"/>
      <c r="D789" s="137"/>
      <c r="E789" s="66"/>
      <c r="F789" s="55"/>
    </row>
    <row r="790" spans="3:6" ht="15" customHeight="1" x14ac:dyDescent="0.35">
      <c r="C790" s="194"/>
      <c r="D790" s="137"/>
      <c r="E790" s="66"/>
      <c r="F790" s="55"/>
    </row>
    <row r="791" spans="3:6" ht="15" customHeight="1" x14ac:dyDescent="0.35">
      <c r="C791" s="194"/>
      <c r="D791" s="137"/>
      <c r="E791" s="66"/>
      <c r="F791" s="55"/>
    </row>
    <row r="792" spans="3:6" ht="15" customHeight="1" x14ac:dyDescent="0.35">
      <c r="C792" s="194"/>
      <c r="D792" s="137"/>
      <c r="E792" s="66"/>
      <c r="F792" s="55"/>
    </row>
    <row r="793" spans="3:6" ht="15" customHeight="1" x14ac:dyDescent="0.35">
      <c r="C793" s="194"/>
      <c r="D793" s="137"/>
      <c r="E793" s="66"/>
      <c r="F793" s="55"/>
    </row>
    <row r="794" spans="3:6" ht="15" customHeight="1" x14ac:dyDescent="0.35">
      <c r="C794" s="194"/>
      <c r="D794" s="137"/>
      <c r="E794" s="66"/>
      <c r="F794" s="55"/>
    </row>
    <row r="795" spans="3:6" ht="15" customHeight="1" x14ac:dyDescent="0.35">
      <c r="C795" s="194"/>
      <c r="D795" s="137"/>
      <c r="E795" s="66"/>
      <c r="F795" s="55"/>
    </row>
    <row r="796" spans="3:6" ht="15" customHeight="1" x14ac:dyDescent="0.35">
      <c r="C796" s="194"/>
      <c r="D796" s="137"/>
      <c r="E796" s="66"/>
      <c r="F796" s="55"/>
    </row>
    <row r="797" spans="3:6" ht="15" customHeight="1" x14ac:dyDescent="0.35">
      <c r="C797" s="194"/>
      <c r="D797" s="137"/>
      <c r="E797" s="66"/>
      <c r="F797" s="55"/>
    </row>
    <row r="798" spans="3:6" ht="15" customHeight="1" x14ac:dyDescent="0.35">
      <c r="C798" s="194"/>
      <c r="D798" s="137"/>
      <c r="E798" s="66"/>
      <c r="F798" s="55"/>
    </row>
    <row r="799" spans="3:6" ht="15" customHeight="1" x14ac:dyDescent="0.35">
      <c r="C799" s="194"/>
      <c r="D799" s="137"/>
      <c r="E799" s="66"/>
      <c r="F799" s="55"/>
    </row>
    <row r="800" spans="3:6" ht="15" customHeight="1" x14ac:dyDescent="0.35">
      <c r="C800" s="194"/>
      <c r="D800" s="137"/>
      <c r="E800" s="66"/>
      <c r="F800" s="55"/>
    </row>
    <row r="801" spans="3:6" ht="15" customHeight="1" x14ac:dyDescent="0.35">
      <c r="C801" s="194"/>
      <c r="D801" s="137"/>
      <c r="E801" s="66"/>
      <c r="F801" s="55"/>
    </row>
    <row r="802" spans="3:6" ht="15" customHeight="1" x14ac:dyDescent="0.35">
      <c r="C802" s="194"/>
      <c r="D802" s="137"/>
      <c r="E802" s="66"/>
      <c r="F802" s="55"/>
    </row>
    <row r="803" spans="3:6" ht="15" customHeight="1" x14ac:dyDescent="0.35">
      <c r="C803" s="194"/>
      <c r="D803" s="137"/>
      <c r="E803" s="66"/>
      <c r="F803" s="55"/>
    </row>
    <row r="804" spans="3:6" ht="15" customHeight="1" x14ac:dyDescent="0.35">
      <c r="C804" s="194"/>
      <c r="D804" s="137"/>
      <c r="E804" s="66"/>
      <c r="F804" s="55"/>
    </row>
    <row r="805" spans="3:6" ht="15" customHeight="1" x14ac:dyDescent="0.35">
      <c r="C805" s="194"/>
      <c r="D805" s="137"/>
      <c r="E805" s="66"/>
      <c r="F805" s="55"/>
    </row>
    <row r="806" spans="3:6" ht="15" customHeight="1" x14ac:dyDescent="0.35">
      <c r="C806" s="194"/>
      <c r="D806" s="137"/>
      <c r="E806" s="66"/>
      <c r="F806" s="55"/>
    </row>
    <row r="807" spans="3:6" ht="15" customHeight="1" x14ac:dyDescent="0.35">
      <c r="C807" s="194"/>
      <c r="D807" s="137"/>
      <c r="E807" s="66"/>
      <c r="F807" s="55"/>
    </row>
    <row r="808" spans="3:6" ht="15" customHeight="1" x14ac:dyDescent="0.35">
      <c r="C808" s="194"/>
      <c r="D808" s="137"/>
      <c r="E808" s="66"/>
      <c r="F808" s="55"/>
    </row>
    <row r="809" spans="3:6" ht="15" customHeight="1" x14ac:dyDescent="0.35">
      <c r="C809" s="194"/>
      <c r="D809" s="137"/>
      <c r="E809" s="66"/>
      <c r="F809" s="55"/>
    </row>
    <row r="810" spans="3:6" ht="15" customHeight="1" x14ac:dyDescent="0.35">
      <c r="C810" s="194"/>
      <c r="D810" s="137"/>
      <c r="E810" s="66"/>
      <c r="F810" s="55"/>
    </row>
    <row r="811" spans="3:6" ht="15" customHeight="1" x14ac:dyDescent="0.35">
      <c r="C811" s="194"/>
      <c r="D811" s="137"/>
      <c r="E811" s="66"/>
      <c r="F811" s="55"/>
    </row>
    <row r="812" spans="3:6" ht="15" customHeight="1" x14ac:dyDescent="0.35">
      <c r="C812" s="194"/>
      <c r="D812" s="137"/>
      <c r="E812" s="66"/>
      <c r="F812" s="55"/>
    </row>
    <row r="813" spans="3:6" ht="15" customHeight="1" x14ac:dyDescent="0.35">
      <c r="C813" s="194"/>
      <c r="D813" s="137"/>
      <c r="E813" s="66"/>
      <c r="F813" s="55"/>
    </row>
    <row r="814" spans="3:6" ht="15" customHeight="1" x14ac:dyDescent="0.35">
      <c r="C814" s="194"/>
      <c r="D814" s="137"/>
      <c r="E814" s="66"/>
      <c r="F814" s="55"/>
    </row>
    <row r="815" spans="3:6" ht="15" customHeight="1" x14ac:dyDescent="0.35">
      <c r="C815" s="194"/>
      <c r="D815" s="137"/>
      <c r="E815" s="66"/>
      <c r="F815" s="55"/>
    </row>
    <row r="816" spans="3:6" ht="15" customHeight="1" x14ac:dyDescent="0.35">
      <c r="C816" s="194"/>
      <c r="D816" s="137"/>
      <c r="E816" s="66"/>
      <c r="F816" s="55"/>
    </row>
    <row r="817" spans="3:6" ht="15" customHeight="1" x14ac:dyDescent="0.35">
      <c r="C817" s="194"/>
      <c r="D817" s="137"/>
      <c r="E817" s="66"/>
      <c r="F817" s="55"/>
    </row>
    <row r="818" spans="3:6" ht="15" customHeight="1" x14ac:dyDescent="0.35">
      <c r="C818" s="194"/>
      <c r="D818" s="137"/>
      <c r="E818" s="66"/>
      <c r="F818" s="55"/>
    </row>
    <row r="819" spans="3:6" ht="15" customHeight="1" x14ac:dyDescent="0.35">
      <c r="C819" s="194"/>
      <c r="D819" s="137"/>
      <c r="E819" s="66"/>
      <c r="F819" s="55"/>
    </row>
    <row r="820" spans="3:6" ht="15" customHeight="1" x14ac:dyDescent="0.35">
      <c r="C820" s="194"/>
      <c r="D820" s="137"/>
      <c r="E820" s="66"/>
      <c r="F820" s="55"/>
    </row>
    <row r="821" spans="3:6" ht="15" customHeight="1" x14ac:dyDescent="0.35">
      <c r="C821" s="194"/>
      <c r="D821" s="137"/>
      <c r="E821" s="66"/>
      <c r="F821" s="55"/>
    </row>
    <row r="822" spans="3:6" ht="15" customHeight="1" x14ac:dyDescent="0.35">
      <c r="C822" s="194"/>
      <c r="D822" s="137"/>
      <c r="E822" s="66"/>
      <c r="F822" s="55"/>
    </row>
    <row r="823" spans="3:6" ht="15" customHeight="1" x14ac:dyDescent="0.35">
      <c r="C823" s="194"/>
      <c r="D823" s="137"/>
      <c r="E823" s="66"/>
      <c r="F823" s="55"/>
    </row>
    <row r="824" spans="3:6" ht="15" customHeight="1" x14ac:dyDescent="0.35">
      <c r="C824" s="194"/>
      <c r="D824" s="137"/>
      <c r="E824" s="66"/>
      <c r="F824" s="55"/>
    </row>
    <row r="825" spans="3:6" ht="15" customHeight="1" x14ac:dyDescent="0.35">
      <c r="C825" s="194"/>
      <c r="D825" s="137"/>
      <c r="E825" s="66"/>
      <c r="F825" s="55"/>
    </row>
    <row r="826" spans="3:6" ht="15" customHeight="1" x14ac:dyDescent="0.35">
      <c r="C826" s="194"/>
      <c r="D826" s="137"/>
      <c r="E826" s="66"/>
      <c r="F826" s="55"/>
    </row>
    <row r="827" spans="3:6" ht="15" customHeight="1" x14ac:dyDescent="0.35">
      <c r="C827" s="194"/>
      <c r="D827" s="137"/>
      <c r="E827" s="66"/>
      <c r="F827" s="55"/>
    </row>
    <row r="828" spans="3:6" ht="15" customHeight="1" x14ac:dyDescent="0.35">
      <c r="C828" s="194"/>
      <c r="D828" s="137"/>
      <c r="E828" s="66"/>
      <c r="F828" s="55"/>
    </row>
    <row r="829" spans="3:6" ht="15" customHeight="1" x14ac:dyDescent="0.35">
      <c r="C829" s="194"/>
      <c r="D829" s="137"/>
      <c r="E829" s="66"/>
      <c r="F829" s="55"/>
    </row>
    <row r="830" spans="3:6" ht="15" customHeight="1" x14ac:dyDescent="0.35">
      <c r="C830" s="194"/>
      <c r="D830" s="137"/>
      <c r="E830" s="66"/>
      <c r="F830" s="55"/>
    </row>
    <row r="831" spans="3:6" ht="15" customHeight="1" x14ac:dyDescent="0.35">
      <c r="C831" s="194"/>
      <c r="D831" s="137"/>
      <c r="E831" s="66"/>
      <c r="F831" s="55"/>
    </row>
    <row r="832" spans="3:6" ht="15" customHeight="1" x14ac:dyDescent="0.35">
      <c r="C832" s="194"/>
      <c r="D832" s="137"/>
      <c r="E832" s="66"/>
      <c r="F832" s="55"/>
    </row>
    <row r="833" spans="3:6" ht="15" customHeight="1" x14ac:dyDescent="0.35">
      <c r="C833" s="194"/>
      <c r="D833" s="137"/>
      <c r="E833" s="66"/>
      <c r="F833" s="55"/>
    </row>
    <row r="834" spans="3:6" ht="15" customHeight="1" x14ac:dyDescent="0.35">
      <c r="C834" s="194"/>
      <c r="D834" s="137"/>
      <c r="E834" s="66"/>
      <c r="F834" s="55"/>
    </row>
    <row r="835" spans="3:6" ht="15" customHeight="1" x14ac:dyDescent="0.35">
      <c r="C835" s="194"/>
      <c r="D835" s="137"/>
      <c r="E835" s="66"/>
      <c r="F835" s="55"/>
    </row>
    <row r="836" spans="3:6" ht="15" customHeight="1" x14ac:dyDescent="0.35">
      <c r="C836" s="194"/>
      <c r="D836" s="137"/>
      <c r="E836" s="66"/>
      <c r="F836" s="55"/>
    </row>
    <row r="837" spans="3:6" ht="15" customHeight="1" x14ac:dyDescent="0.35">
      <c r="C837" s="194"/>
      <c r="D837" s="137"/>
      <c r="E837" s="66"/>
      <c r="F837" s="55"/>
    </row>
    <row r="838" spans="3:6" ht="15" customHeight="1" x14ac:dyDescent="0.35">
      <c r="C838" s="194"/>
      <c r="D838" s="137"/>
      <c r="E838" s="66"/>
      <c r="F838" s="55"/>
    </row>
    <row r="839" spans="3:6" ht="15" customHeight="1" x14ac:dyDescent="0.35">
      <c r="C839" s="194"/>
      <c r="D839" s="137"/>
      <c r="E839" s="66"/>
      <c r="F839" s="55"/>
    </row>
    <row r="840" spans="3:6" ht="15" customHeight="1" x14ac:dyDescent="0.35">
      <c r="C840" s="194"/>
      <c r="D840" s="137"/>
      <c r="E840" s="66"/>
      <c r="F840" s="55"/>
    </row>
    <row r="841" spans="3:6" ht="15" customHeight="1" x14ac:dyDescent="0.35">
      <c r="C841" s="194"/>
      <c r="D841" s="137"/>
      <c r="E841" s="66"/>
      <c r="F841" s="55"/>
    </row>
    <row r="842" spans="3:6" ht="15" customHeight="1" x14ac:dyDescent="0.35">
      <c r="C842" s="194"/>
      <c r="D842" s="137"/>
      <c r="E842" s="66"/>
      <c r="F842" s="55"/>
    </row>
    <row r="843" spans="3:6" ht="15" customHeight="1" x14ac:dyDescent="0.35">
      <c r="C843" s="194"/>
      <c r="D843" s="137"/>
      <c r="E843" s="66"/>
      <c r="F843" s="55"/>
    </row>
    <row r="844" spans="3:6" ht="15" customHeight="1" x14ac:dyDescent="0.35">
      <c r="C844" s="194"/>
      <c r="D844" s="137"/>
      <c r="E844" s="66"/>
      <c r="F844" s="55"/>
    </row>
    <row r="845" spans="3:6" ht="15" customHeight="1" x14ac:dyDescent="0.35">
      <c r="C845" s="194"/>
      <c r="D845" s="137"/>
      <c r="E845" s="66"/>
      <c r="F845" s="55"/>
    </row>
    <row r="846" spans="3:6" ht="15" customHeight="1" x14ac:dyDescent="0.35">
      <c r="C846" s="194"/>
      <c r="D846" s="137"/>
      <c r="E846" s="66"/>
      <c r="F846" s="55"/>
    </row>
    <row r="847" spans="3:6" ht="15" customHeight="1" x14ac:dyDescent="0.35">
      <c r="C847" s="194"/>
      <c r="D847" s="137"/>
      <c r="E847" s="66"/>
      <c r="F847" s="55"/>
    </row>
    <row r="848" spans="3:6" ht="15" customHeight="1" x14ac:dyDescent="0.35">
      <c r="C848" s="194"/>
      <c r="D848" s="137"/>
      <c r="E848" s="66"/>
      <c r="F848" s="55"/>
    </row>
    <row r="849" spans="3:6" ht="15" customHeight="1" x14ac:dyDescent="0.35">
      <c r="C849" s="194"/>
      <c r="D849" s="137"/>
      <c r="E849" s="66"/>
      <c r="F849" s="55"/>
    </row>
    <row r="850" spans="3:6" ht="15" customHeight="1" x14ac:dyDescent="0.35">
      <c r="C850" s="194"/>
      <c r="D850" s="137"/>
      <c r="E850" s="66"/>
      <c r="F850" s="55"/>
    </row>
    <row r="851" spans="3:6" ht="15" customHeight="1" x14ac:dyDescent="0.35">
      <c r="C851" s="194"/>
      <c r="D851" s="137"/>
      <c r="E851" s="66"/>
      <c r="F851" s="55"/>
    </row>
    <row r="852" spans="3:6" ht="15" customHeight="1" x14ac:dyDescent="0.35">
      <c r="C852" s="194"/>
      <c r="D852" s="137"/>
      <c r="E852" s="66"/>
      <c r="F852" s="55"/>
    </row>
    <row r="853" spans="3:6" ht="15" customHeight="1" x14ac:dyDescent="0.35">
      <c r="C853" s="194"/>
      <c r="D853" s="137"/>
      <c r="E853" s="66"/>
      <c r="F853" s="55"/>
    </row>
    <row r="854" spans="3:6" ht="15" customHeight="1" x14ac:dyDescent="0.35">
      <c r="C854" s="194"/>
      <c r="D854" s="137"/>
      <c r="E854" s="66"/>
      <c r="F854" s="55"/>
    </row>
    <row r="855" spans="3:6" ht="15" customHeight="1" x14ac:dyDescent="0.35">
      <c r="C855" s="194"/>
      <c r="D855" s="137"/>
      <c r="E855" s="66"/>
      <c r="F855" s="55"/>
    </row>
    <row r="856" spans="3:6" ht="15" customHeight="1" x14ac:dyDescent="0.35">
      <c r="C856" s="194"/>
      <c r="D856" s="137"/>
      <c r="E856" s="66"/>
      <c r="F856" s="55"/>
    </row>
    <row r="857" spans="3:6" ht="15" customHeight="1" x14ac:dyDescent="0.35">
      <c r="C857" s="194"/>
      <c r="D857" s="137"/>
      <c r="E857" s="66"/>
      <c r="F857" s="55"/>
    </row>
    <row r="858" spans="3:6" ht="15" customHeight="1" x14ac:dyDescent="0.35">
      <c r="C858" s="194"/>
      <c r="D858" s="137"/>
      <c r="E858" s="66"/>
      <c r="F858" s="55"/>
    </row>
    <row r="859" spans="3:6" ht="15" customHeight="1" x14ac:dyDescent="0.35">
      <c r="C859" s="194"/>
      <c r="D859" s="137"/>
      <c r="E859" s="66"/>
      <c r="F859" s="55"/>
    </row>
    <row r="860" spans="3:6" ht="15" customHeight="1" x14ac:dyDescent="0.35">
      <c r="C860" s="194"/>
      <c r="D860" s="137"/>
      <c r="E860" s="66"/>
      <c r="F860" s="55"/>
    </row>
    <row r="861" spans="3:6" ht="15" customHeight="1" x14ac:dyDescent="0.35">
      <c r="C861" s="194"/>
      <c r="D861" s="137"/>
      <c r="E861" s="66"/>
      <c r="F861" s="55"/>
    </row>
    <row r="862" spans="3:6" ht="15" customHeight="1" x14ac:dyDescent="0.35">
      <c r="C862" s="194"/>
      <c r="D862" s="137"/>
      <c r="E862" s="66"/>
      <c r="F862" s="55"/>
    </row>
    <row r="863" spans="3:6" ht="15" customHeight="1" x14ac:dyDescent="0.35">
      <c r="C863" s="194"/>
      <c r="D863" s="137"/>
      <c r="E863" s="66"/>
      <c r="F863" s="55"/>
    </row>
    <row r="864" spans="3:6" ht="15" customHeight="1" x14ac:dyDescent="0.35">
      <c r="C864" s="194"/>
      <c r="D864" s="137"/>
      <c r="E864" s="66"/>
      <c r="F864" s="55"/>
    </row>
    <row r="865" spans="3:6" ht="15" customHeight="1" x14ac:dyDescent="0.35">
      <c r="C865" s="194"/>
      <c r="D865" s="137"/>
      <c r="E865" s="66"/>
      <c r="F865" s="55"/>
    </row>
    <row r="866" spans="3:6" ht="15" customHeight="1" x14ac:dyDescent="0.35">
      <c r="C866" s="194"/>
      <c r="D866" s="137"/>
      <c r="E866" s="66"/>
      <c r="F866" s="55"/>
    </row>
    <row r="867" spans="3:6" ht="15" customHeight="1" x14ac:dyDescent="0.35">
      <c r="C867" s="194"/>
      <c r="D867" s="137"/>
      <c r="E867" s="66"/>
      <c r="F867" s="55"/>
    </row>
    <row r="868" spans="3:6" ht="15" customHeight="1" x14ac:dyDescent="0.35">
      <c r="C868" s="194"/>
      <c r="D868" s="137"/>
      <c r="E868" s="66"/>
      <c r="F868" s="55"/>
    </row>
    <row r="869" spans="3:6" ht="15" customHeight="1" x14ac:dyDescent="0.35">
      <c r="C869" s="194"/>
      <c r="D869" s="137"/>
      <c r="E869" s="66"/>
      <c r="F869" s="55"/>
    </row>
    <row r="870" spans="3:6" ht="15" customHeight="1" x14ac:dyDescent="0.35">
      <c r="C870" s="194"/>
      <c r="D870" s="137"/>
      <c r="E870" s="66"/>
      <c r="F870" s="55"/>
    </row>
    <row r="871" spans="3:6" ht="15" customHeight="1" x14ac:dyDescent="0.35">
      <c r="C871" s="194"/>
      <c r="D871" s="137"/>
      <c r="E871" s="66"/>
      <c r="F871" s="55"/>
    </row>
    <row r="872" spans="3:6" ht="15" customHeight="1" x14ac:dyDescent="0.35">
      <c r="C872" s="194"/>
      <c r="D872" s="137"/>
      <c r="E872" s="66"/>
      <c r="F872" s="55"/>
    </row>
    <row r="873" spans="3:6" ht="15" customHeight="1" x14ac:dyDescent="0.35">
      <c r="C873" s="194"/>
      <c r="D873" s="137"/>
      <c r="E873" s="66"/>
      <c r="F873" s="55"/>
    </row>
    <row r="874" spans="3:6" ht="15" customHeight="1" x14ac:dyDescent="0.35">
      <c r="C874" s="194"/>
      <c r="D874" s="137"/>
      <c r="E874" s="66"/>
      <c r="F874" s="55"/>
    </row>
    <row r="875" spans="3:6" ht="15" customHeight="1" x14ac:dyDescent="0.35">
      <c r="C875" s="194"/>
      <c r="D875" s="137"/>
      <c r="E875" s="66"/>
      <c r="F875" s="55"/>
    </row>
    <row r="876" spans="3:6" ht="15" customHeight="1" x14ac:dyDescent="0.35">
      <c r="C876" s="194"/>
      <c r="D876" s="137"/>
      <c r="E876" s="66"/>
      <c r="F876" s="55"/>
    </row>
    <row r="877" spans="3:6" ht="15" customHeight="1" x14ac:dyDescent="0.35">
      <c r="C877" s="194"/>
      <c r="D877" s="137"/>
      <c r="E877" s="66"/>
      <c r="F877" s="55"/>
    </row>
    <row r="878" spans="3:6" ht="15" customHeight="1" x14ac:dyDescent="0.35">
      <c r="C878" s="194"/>
      <c r="D878" s="137"/>
      <c r="E878" s="66"/>
      <c r="F878" s="55"/>
    </row>
    <row r="879" spans="3:6" ht="15" customHeight="1" x14ac:dyDescent="0.35">
      <c r="C879" s="194"/>
      <c r="D879" s="137"/>
      <c r="E879" s="66"/>
      <c r="F879" s="55"/>
    </row>
    <row r="880" spans="3:6" ht="15" customHeight="1" x14ac:dyDescent="0.35">
      <c r="C880" s="194"/>
      <c r="D880" s="137"/>
      <c r="E880" s="66"/>
      <c r="F880" s="55"/>
    </row>
    <row r="881" spans="3:6" ht="15" customHeight="1" x14ac:dyDescent="0.35">
      <c r="C881" s="194"/>
      <c r="D881" s="137"/>
      <c r="E881" s="66"/>
      <c r="F881" s="55"/>
    </row>
    <row r="882" spans="3:6" ht="15" customHeight="1" x14ac:dyDescent="0.35">
      <c r="C882" s="194"/>
      <c r="D882" s="137"/>
      <c r="E882" s="66"/>
      <c r="F882" s="55"/>
    </row>
    <row r="883" spans="3:6" ht="15" customHeight="1" x14ac:dyDescent="0.35">
      <c r="C883" s="194"/>
      <c r="D883" s="137"/>
      <c r="E883" s="66"/>
      <c r="F883" s="55"/>
    </row>
    <row r="884" spans="3:6" ht="15" customHeight="1" x14ac:dyDescent="0.35">
      <c r="C884" s="194"/>
      <c r="D884" s="137"/>
      <c r="E884" s="66"/>
      <c r="F884" s="55"/>
    </row>
    <row r="885" spans="3:6" ht="15" customHeight="1" x14ac:dyDescent="0.35">
      <c r="C885" s="194"/>
      <c r="D885" s="137"/>
      <c r="E885" s="66"/>
      <c r="F885" s="55"/>
    </row>
    <row r="886" spans="3:6" ht="15" customHeight="1" x14ac:dyDescent="0.35">
      <c r="C886" s="194"/>
      <c r="D886" s="137"/>
      <c r="E886" s="66"/>
      <c r="F886" s="55"/>
    </row>
    <row r="887" spans="3:6" ht="15" customHeight="1" x14ac:dyDescent="0.35">
      <c r="C887" s="194"/>
      <c r="D887" s="137"/>
      <c r="E887" s="66"/>
      <c r="F887" s="55"/>
    </row>
    <row r="888" spans="3:6" ht="15" customHeight="1" x14ac:dyDescent="0.35">
      <c r="C888" s="194"/>
      <c r="D888" s="137"/>
      <c r="E888" s="66"/>
      <c r="F888" s="55"/>
    </row>
    <row r="889" spans="3:6" ht="15" customHeight="1" x14ac:dyDescent="0.35">
      <c r="C889" s="194"/>
      <c r="D889" s="137"/>
      <c r="E889" s="66"/>
      <c r="F889" s="55"/>
    </row>
    <row r="890" spans="3:6" ht="15" customHeight="1" x14ac:dyDescent="0.35">
      <c r="C890" s="194"/>
      <c r="D890" s="137"/>
      <c r="E890" s="66"/>
      <c r="F890" s="55"/>
    </row>
    <row r="891" spans="3:6" ht="15" customHeight="1" x14ac:dyDescent="0.35">
      <c r="C891" s="194"/>
      <c r="D891" s="137"/>
      <c r="E891" s="66"/>
      <c r="F891" s="55"/>
    </row>
    <row r="892" spans="3:6" ht="15" customHeight="1" x14ac:dyDescent="0.35">
      <c r="C892" s="194"/>
      <c r="D892" s="137"/>
      <c r="E892" s="66"/>
      <c r="F892" s="55"/>
    </row>
    <row r="893" spans="3:6" ht="15" customHeight="1" x14ac:dyDescent="0.35">
      <c r="C893" s="194"/>
      <c r="D893" s="137"/>
      <c r="E893" s="66"/>
      <c r="F893" s="55"/>
    </row>
    <row r="894" spans="3:6" ht="15" customHeight="1" x14ac:dyDescent="0.35">
      <c r="C894" s="194"/>
      <c r="D894" s="137"/>
      <c r="E894" s="66"/>
      <c r="F894" s="55"/>
    </row>
    <row r="895" spans="3:6" ht="15" customHeight="1" x14ac:dyDescent="0.35">
      <c r="C895" s="194"/>
      <c r="D895" s="137"/>
      <c r="E895" s="66"/>
      <c r="F895" s="55"/>
    </row>
    <row r="896" spans="3:6" ht="15" customHeight="1" x14ac:dyDescent="0.35">
      <c r="C896" s="194"/>
      <c r="D896" s="137"/>
      <c r="E896" s="66"/>
      <c r="F896" s="55"/>
    </row>
    <row r="897" spans="3:6" ht="15" customHeight="1" x14ac:dyDescent="0.35">
      <c r="C897" s="194"/>
      <c r="D897" s="137"/>
      <c r="E897" s="66"/>
      <c r="F897" s="55"/>
    </row>
    <row r="898" spans="3:6" ht="15" customHeight="1" x14ac:dyDescent="0.35">
      <c r="C898" s="194"/>
      <c r="D898" s="137"/>
      <c r="E898" s="66"/>
      <c r="F898" s="55"/>
    </row>
    <row r="899" spans="3:6" ht="15" customHeight="1" x14ac:dyDescent="0.35">
      <c r="C899" s="194"/>
      <c r="D899" s="137"/>
      <c r="E899" s="66"/>
      <c r="F899" s="55"/>
    </row>
    <row r="900" spans="3:6" ht="15" customHeight="1" x14ac:dyDescent="0.35">
      <c r="C900" s="194"/>
      <c r="D900" s="137"/>
      <c r="E900" s="66"/>
      <c r="F900" s="55"/>
    </row>
    <row r="901" spans="3:6" ht="15" customHeight="1" x14ac:dyDescent="0.35">
      <c r="C901" s="194"/>
      <c r="D901" s="137"/>
      <c r="E901" s="66"/>
      <c r="F901" s="55"/>
    </row>
    <row r="902" spans="3:6" ht="15" customHeight="1" x14ac:dyDescent="0.35">
      <c r="C902" s="194"/>
      <c r="D902" s="137"/>
      <c r="E902" s="66"/>
      <c r="F902" s="55"/>
    </row>
    <row r="903" spans="3:6" ht="15" customHeight="1" x14ac:dyDescent="0.35">
      <c r="C903" s="194"/>
      <c r="D903" s="137"/>
      <c r="E903" s="66"/>
      <c r="F903" s="55"/>
    </row>
    <row r="904" spans="3:6" ht="15" customHeight="1" x14ac:dyDescent="0.35">
      <c r="C904" s="194"/>
      <c r="D904" s="137"/>
      <c r="E904" s="66"/>
      <c r="F904" s="55"/>
    </row>
    <row r="905" spans="3:6" ht="15" customHeight="1" x14ac:dyDescent="0.35">
      <c r="C905" s="194"/>
      <c r="D905" s="137"/>
      <c r="E905" s="66"/>
      <c r="F905" s="55"/>
    </row>
    <row r="906" spans="3:6" ht="15" customHeight="1" x14ac:dyDescent="0.35">
      <c r="C906" s="194"/>
      <c r="D906" s="137"/>
      <c r="E906" s="66"/>
      <c r="F906" s="55"/>
    </row>
    <row r="907" spans="3:6" ht="15" customHeight="1" x14ac:dyDescent="0.35">
      <c r="C907" s="194"/>
      <c r="D907" s="137"/>
      <c r="E907" s="66"/>
      <c r="F907" s="55"/>
    </row>
    <row r="908" spans="3:6" ht="15" customHeight="1" x14ac:dyDescent="0.35">
      <c r="C908" s="194"/>
      <c r="D908" s="137"/>
      <c r="E908" s="66"/>
      <c r="F908" s="55"/>
    </row>
    <row r="909" spans="3:6" ht="15" customHeight="1" x14ac:dyDescent="0.35">
      <c r="C909" s="194"/>
      <c r="D909" s="137"/>
      <c r="E909" s="66"/>
      <c r="F909" s="55"/>
    </row>
    <row r="910" spans="3:6" ht="15" customHeight="1" x14ac:dyDescent="0.35">
      <c r="C910" s="194"/>
      <c r="D910" s="137"/>
      <c r="E910" s="66"/>
      <c r="F910" s="55"/>
    </row>
    <row r="911" spans="3:6" ht="15" customHeight="1" x14ac:dyDescent="0.35">
      <c r="C911" s="194"/>
      <c r="D911" s="137"/>
      <c r="E911" s="66"/>
      <c r="F911" s="55"/>
    </row>
    <row r="912" spans="3:6" ht="15" customHeight="1" x14ac:dyDescent="0.35">
      <c r="C912" s="194"/>
      <c r="D912" s="137"/>
      <c r="E912" s="66"/>
      <c r="F912" s="55"/>
    </row>
    <row r="913" spans="3:6" ht="15" customHeight="1" x14ac:dyDescent="0.35">
      <c r="C913" s="194"/>
      <c r="D913" s="137"/>
      <c r="E913" s="66"/>
      <c r="F913" s="55"/>
    </row>
    <row r="914" spans="3:6" ht="15" customHeight="1" x14ac:dyDescent="0.35">
      <c r="C914" s="194"/>
      <c r="D914" s="137"/>
      <c r="E914" s="66"/>
      <c r="F914" s="55"/>
    </row>
    <row r="915" spans="3:6" ht="15" customHeight="1" x14ac:dyDescent="0.35">
      <c r="C915" s="194"/>
      <c r="D915" s="137"/>
      <c r="E915" s="66"/>
      <c r="F915" s="55"/>
    </row>
    <row r="916" spans="3:6" ht="15" customHeight="1" x14ac:dyDescent="0.35">
      <c r="C916" s="194"/>
      <c r="D916" s="137"/>
      <c r="E916" s="66"/>
      <c r="F916" s="55"/>
    </row>
    <row r="917" spans="3:6" ht="15" customHeight="1" x14ac:dyDescent="0.35">
      <c r="C917" s="194"/>
      <c r="D917" s="137"/>
      <c r="E917" s="66"/>
      <c r="F917" s="55"/>
    </row>
    <row r="918" spans="3:6" ht="15" customHeight="1" x14ac:dyDescent="0.35">
      <c r="C918" s="194"/>
      <c r="D918" s="137"/>
      <c r="E918" s="66"/>
      <c r="F918" s="55"/>
    </row>
    <row r="919" spans="3:6" ht="15" customHeight="1" x14ac:dyDescent="0.35">
      <c r="C919" s="194"/>
      <c r="D919" s="137"/>
      <c r="E919" s="66"/>
      <c r="F919" s="55"/>
    </row>
    <row r="920" spans="3:6" ht="15" customHeight="1" x14ac:dyDescent="0.35">
      <c r="C920" s="194"/>
      <c r="D920" s="137"/>
      <c r="E920" s="66"/>
      <c r="F920" s="55"/>
    </row>
    <row r="921" spans="3:6" ht="15" customHeight="1" x14ac:dyDescent="0.35">
      <c r="C921" s="194"/>
      <c r="D921" s="137"/>
      <c r="E921" s="66"/>
      <c r="F921" s="55"/>
    </row>
    <row r="922" spans="3:6" ht="15" customHeight="1" x14ac:dyDescent="0.35">
      <c r="C922" s="194"/>
      <c r="D922" s="137"/>
      <c r="E922" s="66"/>
      <c r="F922" s="55"/>
    </row>
    <row r="923" spans="3:6" ht="15" customHeight="1" x14ac:dyDescent="0.35">
      <c r="C923" s="194"/>
      <c r="D923" s="137"/>
      <c r="E923" s="66"/>
      <c r="F923" s="55"/>
    </row>
    <row r="924" spans="3:6" ht="15" customHeight="1" x14ac:dyDescent="0.35">
      <c r="C924" s="194"/>
      <c r="D924" s="137"/>
      <c r="E924" s="66"/>
      <c r="F924" s="55"/>
    </row>
    <row r="925" spans="3:6" ht="15" customHeight="1" x14ac:dyDescent="0.35">
      <c r="C925" s="194"/>
      <c r="D925" s="137"/>
      <c r="E925" s="66"/>
      <c r="F925" s="55"/>
    </row>
    <row r="926" spans="3:6" ht="15" customHeight="1" x14ac:dyDescent="0.35">
      <c r="C926" s="194"/>
      <c r="D926" s="137"/>
      <c r="E926" s="66"/>
      <c r="F926" s="55"/>
    </row>
    <row r="927" spans="3:6" ht="15" customHeight="1" x14ac:dyDescent="0.35">
      <c r="C927" s="194"/>
      <c r="D927" s="137"/>
      <c r="E927" s="66"/>
      <c r="F927" s="55"/>
    </row>
    <row r="928" spans="3:6" ht="15" customHeight="1" x14ac:dyDescent="0.35">
      <c r="C928" s="194"/>
      <c r="D928" s="137"/>
      <c r="E928" s="66"/>
      <c r="F928" s="55"/>
    </row>
    <row r="929" spans="3:6" ht="15" customHeight="1" x14ac:dyDescent="0.35">
      <c r="C929" s="194"/>
      <c r="D929" s="137"/>
      <c r="E929" s="66"/>
      <c r="F929" s="55"/>
    </row>
    <row r="930" spans="3:6" ht="15" customHeight="1" x14ac:dyDescent="0.35">
      <c r="C930" s="194"/>
      <c r="D930" s="137"/>
      <c r="E930" s="66"/>
      <c r="F930" s="55"/>
    </row>
    <row r="931" spans="3:6" ht="15" customHeight="1" x14ac:dyDescent="0.35">
      <c r="C931" s="194"/>
      <c r="D931" s="137"/>
      <c r="E931" s="66"/>
      <c r="F931" s="55"/>
    </row>
    <row r="932" spans="3:6" ht="15" customHeight="1" x14ac:dyDescent="0.35">
      <c r="C932" s="194"/>
      <c r="D932" s="137"/>
      <c r="E932" s="66"/>
      <c r="F932" s="55"/>
    </row>
    <row r="933" spans="3:6" ht="15" customHeight="1" x14ac:dyDescent="0.35">
      <c r="C933" s="194"/>
      <c r="D933" s="137"/>
      <c r="E933" s="66"/>
      <c r="F933" s="55"/>
    </row>
    <row r="934" spans="3:6" ht="15" customHeight="1" x14ac:dyDescent="0.35">
      <c r="C934" s="194"/>
      <c r="D934" s="137"/>
      <c r="E934" s="66"/>
      <c r="F934" s="55"/>
    </row>
    <row r="935" spans="3:6" ht="15" customHeight="1" x14ac:dyDescent="0.35">
      <c r="C935" s="194"/>
      <c r="D935" s="137"/>
      <c r="E935" s="66"/>
      <c r="F935" s="55"/>
    </row>
    <row r="936" spans="3:6" ht="15" customHeight="1" x14ac:dyDescent="0.35">
      <c r="C936" s="194"/>
      <c r="D936" s="137"/>
      <c r="E936" s="66"/>
      <c r="F936" s="55"/>
    </row>
    <row r="937" spans="3:6" ht="15" customHeight="1" x14ac:dyDescent="0.35">
      <c r="C937" s="194"/>
      <c r="D937" s="137"/>
      <c r="E937" s="66"/>
      <c r="F937" s="55"/>
    </row>
    <row r="938" spans="3:6" ht="15" customHeight="1" x14ac:dyDescent="0.35">
      <c r="C938" s="194"/>
      <c r="D938" s="137"/>
      <c r="E938" s="66"/>
      <c r="F938" s="55"/>
    </row>
    <row r="939" spans="3:6" ht="15" customHeight="1" x14ac:dyDescent="0.35">
      <c r="C939" s="194"/>
      <c r="D939" s="137"/>
      <c r="E939" s="66"/>
      <c r="F939" s="55"/>
    </row>
    <row r="940" spans="3:6" ht="15" customHeight="1" x14ac:dyDescent="0.35">
      <c r="C940" s="194"/>
      <c r="D940" s="137"/>
      <c r="E940" s="66"/>
      <c r="F940" s="55"/>
    </row>
    <row r="941" spans="3:6" ht="15" customHeight="1" x14ac:dyDescent="0.35">
      <c r="C941" s="194"/>
      <c r="D941" s="137"/>
      <c r="E941" s="66"/>
      <c r="F941" s="55"/>
    </row>
    <row r="942" spans="3:6" ht="15" customHeight="1" x14ac:dyDescent="0.35">
      <c r="C942" s="194"/>
      <c r="D942" s="137"/>
      <c r="E942" s="66"/>
      <c r="F942" s="55"/>
    </row>
    <row r="943" spans="3:6" ht="15" customHeight="1" x14ac:dyDescent="0.35">
      <c r="C943" s="194"/>
      <c r="D943" s="137"/>
      <c r="E943" s="66"/>
      <c r="F943" s="55"/>
    </row>
    <row r="944" spans="3:6" ht="15" customHeight="1" x14ac:dyDescent="0.35">
      <c r="C944" s="194"/>
      <c r="D944" s="137"/>
      <c r="E944" s="66"/>
      <c r="F944" s="55"/>
    </row>
    <row r="945" spans="3:6" ht="15" customHeight="1" x14ac:dyDescent="0.35">
      <c r="C945" s="194"/>
      <c r="D945" s="137"/>
      <c r="E945" s="66"/>
      <c r="F945" s="55"/>
    </row>
    <row r="946" spans="3:6" ht="15" customHeight="1" x14ac:dyDescent="0.35">
      <c r="C946" s="194"/>
      <c r="D946" s="137"/>
      <c r="E946" s="66"/>
      <c r="F946" s="55"/>
    </row>
    <row r="947" spans="3:6" ht="15" customHeight="1" x14ac:dyDescent="0.35">
      <c r="C947" s="194"/>
      <c r="D947" s="137"/>
      <c r="E947" s="66"/>
      <c r="F947" s="55"/>
    </row>
    <row r="948" spans="3:6" ht="15" customHeight="1" x14ac:dyDescent="0.35">
      <c r="C948" s="194"/>
      <c r="D948" s="137"/>
      <c r="E948" s="66"/>
      <c r="F948" s="55"/>
    </row>
    <row r="949" spans="3:6" ht="15" customHeight="1" x14ac:dyDescent="0.35">
      <c r="C949" s="194"/>
      <c r="D949" s="137"/>
      <c r="E949" s="66"/>
      <c r="F949" s="55"/>
    </row>
    <row r="950" spans="3:6" ht="15" customHeight="1" x14ac:dyDescent="0.35">
      <c r="C950" s="194"/>
      <c r="D950" s="137"/>
      <c r="E950" s="66"/>
      <c r="F950" s="55"/>
    </row>
    <row r="951" spans="3:6" ht="15" customHeight="1" x14ac:dyDescent="0.35">
      <c r="C951" s="194"/>
      <c r="D951" s="137"/>
      <c r="E951" s="66"/>
      <c r="F951" s="55"/>
    </row>
    <row r="952" spans="3:6" ht="15" customHeight="1" x14ac:dyDescent="0.35">
      <c r="C952" s="194"/>
      <c r="D952" s="137"/>
      <c r="E952" s="66"/>
      <c r="F952" s="55"/>
    </row>
    <row r="953" spans="3:6" ht="15" customHeight="1" x14ac:dyDescent="0.35">
      <c r="C953" s="194"/>
      <c r="D953" s="137"/>
      <c r="E953" s="66"/>
      <c r="F953" s="55"/>
    </row>
    <row r="954" spans="3:6" ht="15" customHeight="1" x14ac:dyDescent="0.35">
      <c r="C954" s="194"/>
      <c r="D954" s="137"/>
      <c r="E954" s="66"/>
      <c r="F954" s="55"/>
    </row>
    <row r="955" spans="3:6" ht="15" customHeight="1" x14ac:dyDescent="0.35">
      <c r="C955" s="194"/>
      <c r="D955" s="137"/>
      <c r="E955" s="66"/>
      <c r="F955" s="55"/>
    </row>
    <row r="956" spans="3:6" ht="15" customHeight="1" x14ac:dyDescent="0.35">
      <c r="C956" s="194"/>
      <c r="D956" s="137"/>
      <c r="E956" s="66"/>
      <c r="F956" s="55"/>
    </row>
    <row r="957" spans="3:6" ht="15" customHeight="1" x14ac:dyDescent="0.35">
      <c r="C957" s="194"/>
      <c r="D957" s="137"/>
      <c r="E957" s="66"/>
      <c r="F957" s="55"/>
    </row>
    <row r="958" spans="3:6" ht="15" customHeight="1" x14ac:dyDescent="0.35">
      <c r="C958" s="194"/>
      <c r="D958" s="137"/>
      <c r="E958" s="66"/>
      <c r="F958" s="55"/>
    </row>
    <row r="959" spans="3:6" ht="15" customHeight="1" x14ac:dyDescent="0.35">
      <c r="C959" s="194"/>
      <c r="D959" s="137"/>
      <c r="E959" s="66"/>
      <c r="F959" s="55"/>
    </row>
    <row r="960" spans="3:6" ht="15" customHeight="1" x14ac:dyDescent="0.35">
      <c r="C960" s="194"/>
      <c r="D960" s="137"/>
      <c r="E960" s="66"/>
      <c r="F960" s="55"/>
    </row>
    <row r="961" spans="3:6" ht="15" customHeight="1" x14ac:dyDescent="0.35">
      <c r="C961" s="194"/>
      <c r="D961" s="137"/>
      <c r="E961" s="66"/>
      <c r="F961" s="55"/>
    </row>
    <row r="962" spans="3:6" ht="15" customHeight="1" x14ac:dyDescent="0.35">
      <c r="C962" s="194"/>
      <c r="D962" s="137"/>
      <c r="E962" s="66"/>
      <c r="F962" s="55"/>
    </row>
    <row r="963" spans="3:6" ht="15" customHeight="1" x14ac:dyDescent="0.35">
      <c r="C963" s="194"/>
      <c r="D963" s="137"/>
      <c r="E963" s="66"/>
      <c r="F963" s="55"/>
    </row>
    <row r="964" spans="3:6" ht="15" customHeight="1" x14ac:dyDescent="0.35">
      <c r="C964" s="194"/>
      <c r="D964" s="137"/>
      <c r="E964" s="66"/>
      <c r="F964" s="55"/>
    </row>
    <row r="965" spans="3:6" ht="15" customHeight="1" x14ac:dyDescent="0.35">
      <c r="C965" s="194"/>
      <c r="D965" s="137"/>
      <c r="E965" s="66"/>
      <c r="F965" s="55"/>
    </row>
    <row r="966" spans="3:6" ht="15" customHeight="1" x14ac:dyDescent="0.35">
      <c r="C966" s="194"/>
      <c r="D966" s="137"/>
      <c r="E966" s="66"/>
      <c r="F966" s="55"/>
    </row>
    <row r="967" spans="3:6" ht="15" customHeight="1" x14ac:dyDescent="0.35">
      <c r="C967" s="194"/>
      <c r="D967" s="137"/>
      <c r="E967" s="66"/>
      <c r="F967" s="55"/>
    </row>
    <row r="968" spans="3:6" ht="15" customHeight="1" x14ac:dyDescent="0.35">
      <c r="C968" s="194"/>
      <c r="D968" s="137"/>
      <c r="E968" s="66"/>
      <c r="F968" s="55"/>
    </row>
    <row r="969" spans="3:6" ht="15" customHeight="1" x14ac:dyDescent="0.35">
      <c r="C969" s="194"/>
      <c r="D969" s="137"/>
      <c r="E969" s="66"/>
      <c r="F969" s="55"/>
    </row>
    <row r="970" spans="3:6" ht="15" customHeight="1" x14ac:dyDescent="0.35">
      <c r="C970" s="194"/>
      <c r="D970" s="137"/>
      <c r="E970" s="66"/>
      <c r="F970" s="55"/>
    </row>
    <row r="971" spans="3:6" ht="15" customHeight="1" x14ac:dyDescent="0.35">
      <c r="C971" s="194"/>
      <c r="D971" s="137"/>
      <c r="E971" s="66"/>
      <c r="F971" s="55"/>
    </row>
    <row r="972" spans="3:6" ht="15" customHeight="1" x14ac:dyDescent="0.35">
      <c r="C972" s="194"/>
      <c r="D972" s="137"/>
      <c r="E972" s="66"/>
      <c r="F972" s="55"/>
    </row>
    <row r="973" spans="3:6" ht="15" customHeight="1" x14ac:dyDescent="0.35">
      <c r="C973" s="194"/>
      <c r="D973" s="137"/>
      <c r="E973" s="66"/>
      <c r="F973" s="55"/>
    </row>
    <row r="974" spans="3:6" ht="15" customHeight="1" x14ac:dyDescent="0.35">
      <c r="C974" s="194"/>
      <c r="D974" s="137"/>
      <c r="E974" s="66"/>
      <c r="F974" s="55"/>
    </row>
    <row r="975" spans="3:6" ht="15" customHeight="1" x14ac:dyDescent="0.35">
      <c r="C975" s="194"/>
      <c r="D975" s="137"/>
      <c r="E975" s="66"/>
      <c r="F975" s="55"/>
    </row>
    <row r="976" spans="3:6" ht="15" customHeight="1" x14ac:dyDescent="0.35">
      <c r="C976" s="194"/>
      <c r="D976" s="137"/>
      <c r="E976" s="66"/>
      <c r="F976" s="55"/>
    </row>
    <row r="977" spans="3:6" ht="15" customHeight="1" x14ac:dyDescent="0.35">
      <c r="C977" s="194"/>
      <c r="D977" s="137"/>
      <c r="E977" s="66"/>
      <c r="F977" s="55"/>
    </row>
    <row r="978" spans="3:6" ht="15" customHeight="1" x14ac:dyDescent="0.35">
      <c r="C978" s="194"/>
      <c r="D978" s="137"/>
      <c r="E978" s="66"/>
      <c r="F978" s="55"/>
    </row>
    <row r="979" spans="3:6" ht="15" customHeight="1" x14ac:dyDescent="0.35">
      <c r="C979" s="194"/>
      <c r="D979" s="137"/>
      <c r="E979" s="66"/>
      <c r="F979" s="55"/>
    </row>
    <row r="980" spans="3:6" ht="15" customHeight="1" x14ac:dyDescent="0.35">
      <c r="C980" s="194"/>
      <c r="D980" s="137"/>
      <c r="E980" s="66"/>
      <c r="F980" s="55"/>
    </row>
    <row r="981" spans="3:6" ht="15" customHeight="1" x14ac:dyDescent="0.35">
      <c r="C981" s="194"/>
      <c r="D981" s="137"/>
      <c r="E981" s="66"/>
      <c r="F981" s="55"/>
    </row>
    <row r="982" spans="3:6" ht="15" customHeight="1" x14ac:dyDescent="0.35">
      <c r="C982" s="194"/>
      <c r="D982" s="137"/>
      <c r="E982" s="66"/>
      <c r="F982" s="55"/>
    </row>
    <row r="983" spans="3:6" ht="15" customHeight="1" x14ac:dyDescent="0.35">
      <c r="C983" s="194"/>
      <c r="D983" s="137"/>
      <c r="E983" s="66"/>
      <c r="F983" s="55"/>
    </row>
    <row r="984" spans="3:6" ht="15" customHeight="1" x14ac:dyDescent="0.35">
      <c r="C984" s="194"/>
      <c r="D984" s="137"/>
      <c r="E984" s="66"/>
      <c r="F984" s="55"/>
    </row>
    <row r="985" spans="3:6" ht="15" customHeight="1" x14ac:dyDescent="0.35">
      <c r="C985" s="194"/>
      <c r="D985" s="137"/>
      <c r="E985" s="66"/>
      <c r="F985" s="55"/>
    </row>
    <row r="986" spans="3:6" ht="15" customHeight="1" x14ac:dyDescent="0.35">
      <c r="C986" s="194"/>
      <c r="D986" s="137"/>
      <c r="E986" s="66"/>
      <c r="F986" s="55"/>
    </row>
    <row r="987" spans="3:6" ht="15" customHeight="1" x14ac:dyDescent="0.35">
      <c r="C987" s="194"/>
      <c r="D987" s="137"/>
      <c r="E987" s="66"/>
      <c r="F987" s="55"/>
    </row>
    <row r="988" spans="3:6" ht="15" customHeight="1" x14ac:dyDescent="0.35">
      <c r="C988" s="194"/>
      <c r="D988" s="137"/>
      <c r="E988" s="66"/>
      <c r="F988" s="55"/>
    </row>
    <row r="989" spans="3:6" ht="15" customHeight="1" x14ac:dyDescent="0.35">
      <c r="C989" s="194"/>
      <c r="D989" s="137"/>
      <c r="E989" s="66"/>
      <c r="F989" s="55"/>
    </row>
    <row r="990" spans="3:6" ht="15" customHeight="1" x14ac:dyDescent="0.35">
      <c r="C990" s="194"/>
      <c r="D990" s="137"/>
      <c r="E990" s="66"/>
      <c r="F990" s="55"/>
    </row>
    <row r="991" spans="3:6" ht="15" customHeight="1" x14ac:dyDescent="0.35">
      <c r="C991" s="194"/>
      <c r="D991" s="137"/>
      <c r="E991" s="66"/>
      <c r="F991" s="55"/>
    </row>
    <row r="992" spans="3:6" ht="15" customHeight="1" x14ac:dyDescent="0.35">
      <c r="C992" s="194"/>
      <c r="D992" s="137"/>
      <c r="E992" s="66"/>
      <c r="F992" s="55"/>
    </row>
    <row r="993" spans="3:6" ht="15" customHeight="1" x14ac:dyDescent="0.35">
      <c r="C993" s="194"/>
      <c r="D993" s="137"/>
      <c r="E993" s="66"/>
      <c r="F993" s="55"/>
    </row>
    <row r="994" spans="3:6" ht="15" customHeight="1" x14ac:dyDescent="0.35">
      <c r="C994" s="194"/>
      <c r="D994" s="137"/>
      <c r="E994" s="66"/>
      <c r="F994" s="55"/>
    </row>
    <row r="995" spans="3:6" ht="15" customHeight="1" x14ac:dyDescent="0.35">
      <c r="C995" s="194"/>
      <c r="D995" s="137"/>
      <c r="E995" s="66"/>
      <c r="F995" s="55"/>
    </row>
    <row r="996" spans="3:6" ht="15" customHeight="1" x14ac:dyDescent="0.35">
      <c r="C996" s="194"/>
      <c r="D996" s="137"/>
      <c r="E996" s="66"/>
      <c r="F996" s="55"/>
    </row>
    <row r="997" spans="3:6" ht="15" customHeight="1" x14ac:dyDescent="0.35">
      <c r="C997" s="194"/>
      <c r="D997" s="137"/>
      <c r="E997" s="66"/>
      <c r="F997" s="55"/>
    </row>
    <row r="998" spans="3:6" ht="15" customHeight="1" x14ac:dyDescent="0.35">
      <c r="C998" s="194"/>
      <c r="D998" s="137"/>
      <c r="E998" s="66"/>
      <c r="F998" s="55"/>
    </row>
    <row r="999" spans="3:6" ht="15" customHeight="1" x14ac:dyDescent="0.35">
      <c r="C999" s="194"/>
      <c r="D999" s="137"/>
      <c r="E999" s="66"/>
      <c r="F999" s="55"/>
    </row>
    <row r="1000" spans="3:6" ht="15" customHeight="1" x14ac:dyDescent="0.35">
      <c r="C1000" s="194"/>
      <c r="D1000" s="137"/>
      <c r="E1000" s="66"/>
      <c r="F1000" s="55"/>
    </row>
  </sheetData>
  <sheetProtection algorithmName="SHA-512" hashValue="nZ61+FCoYC0umyCDU/y7KV+JcoxyzKWckOJzj1XIzkWzuytoPNGpiGo8dQolNeORjXCzV5R6pjQyEoqpym1mfw==" saltValue="ibxStk2LC21R1bCo6httBQ==" spinCount="100000" sheet="1" scenarios="1" formatCells="0" formatColumns="0" insertRows="0" deleteRows="0" autoFilter="0"/>
  <autoFilter ref="A5:A85" xr:uid="{00000000-0009-0000-0000-000001000000}"/>
  <mergeCells count="1">
    <mergeCell ref="B2: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T1008"/>
  <sheetViews>
    <sheetView showGridLines="0" workbookViewId="0"/>
  </sheetViews>
  <sheetFormatPr defaultColWidth="0" defaultRowHeight="15" customHeight="1" x14ac:dyDescent="0.35"/>
  <cols>
    <col min="1" max="1" width="42.54296875" bestFit="1" customWidth="1"/>
    <col min="2" max="2" width="57.7265625" bestFit="1" customWidth="1"/>
    <col min="3" max="3" width="15.7265625" style="174" customWidth="1"/>
    <col min="4" max="4" width="15.7265625" style="83" customWidth="1"/>
    <col min="5" max="5" width="15.7265625" style="62" customWidth="1"/>
    <col min="6" max="6" width="15.7265625" style="54" customWidth="1"/>
    <col min="7" max="8" width="15.7265625" customWidth="1"/>
    <col min="9" max="9" width="65.453125" customWidth="1"/>
    <col min="10" max="20" width="0" style="8" hidden="1" customWidth="1"/>
    <col min="21" max="16384" width="9.1796875" style="8" hidden="1"/>
  </cols>
  <sheetData>
    <row r="1" spans="1:15" ht="15" customHeight="1" x14ac:dyDescent="0.35">
      <c r="A1" s="3" t="s">
        <v>40</v>
      </c>
      <c r="B1" s="1"/>
      <c r="C1" s="1"/>
      <c r="D1" s="1"/>
      <c r="E1" s="1"/>
      <c r="F1" s="1"/>
    </row>
    <row r="2" spans="1:15" ht="15" customHeight="1" x14ac:dyDescent="0.35">
      <c r="B2" s="233" t="s">
        <v>100</v>
      </c>
      <c r="C2" s="233"/>
      <c r="D2" s="233"/>
      <c r="E2" s="233"/>
      <c r="F2" s="233"/>
      <c r="G2" s="233"/>
      <c r="H2" s="233"/>
      <c r="I2" s="233"/>
    </row>
    <row r="3" spans="1:15" ht="15" customHeight="1" x14ac:dyDescent="0.35">
      <c r="B3" s="233"/>
      <c r="C3" s="233"/>
      <c r="D3" s="233"/>
      <c r="E3" s="233"/>
      <c r="F3" s="233"/>
      <c r="G3" s="233"/>
      <c r="H3" s="233"/>
      <c r="I3" s="233"/>
    </row>
    <row r="4" spans="1:15" ht="15" customHeight="1" x14ac:dyDescent="0.35">
      <c r="C4" s="194"/>
      <c r="D4" s="137"/>
      <c r="E4" s="66"/>
      <c r="F4" s="55"/>
    </row>
    <row r="5" spans="1:15" ht="15" customHeight="1" x14ac:dyDescent="0.35">
      <c r="A5" t="s">
        <v>9</v>
      </c>
      <c r="C5" s="195">
        <v>2020</v>
      </c>
      <c r="D5" s="145">
        <v>2019</v>
      </c>
      <c r="E5" s="69">
        <v>2018</v>
      </c>
      <c r="F5" s="59">
        <v>2017</v>
      </c>
      <c r="G5" s="18" t="s">
        <v>57</v>
      </c>
      <c r="H5" s="2" t="s">
        <v>10</v>
      </c>
      <c r="I5" s="4" t="s">
        <v>11</v>
      </c>
    </row>
    <row r="6" spans="1:15" ht="15" customHeight="1" x14ac:dyDescent="0.35">
      <c r="A6" s="22" t="s">
        <v>41</v>
      </c>
      <c r="B6" s="35"/>
      <c r="C6" s="222"/>
      <c r="D6" s="163"/>
      <c r="E6" s="163"/>
      <c r="F6" s="163"/>
      <c r="G6" s="33"/>
      <c r="H6" s="33"/>
      <c r="I6" s="33"/>
    </row>
    <row r="7" spans="1:15" ht="15" customHeight="1" x14ac:dyDescent="0.35">
      <c r="A7" s="212" t="s">
        <v>41</v>
      </c>
      <c r="B7" s="215" t="s">
        <v>15</v>
      </c>
      <c r="C7" s="223">
        <v>121328</v>
      </c>
      <c r="D7" s="224">
        <v>118276.68363003356</v>
      </c>
      <c r="E7" s="224">
        <v>123693</v>
      </c>
      <c r="F7" s="224">
        <v>117595</v>
      </c>
      <c r="G7" s="225">
        <f t="shared" ref="G7:G38" si="0">IF(ISERROR(C7- D7)=TRUE,"",C7 - D7)</f>
        <v>3051.3163699664437</v>
      </c>
      <c r="H7" s="216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2,6%</v>
      </c>
      <c r="I7" s="214"/>
      <c r="J7" s="192"/>
      <c r="K7" s="192"/>
      <c r="L7" s="192"/>
      <c r="M7" s="192"/>
      <c r="N7" s="192"/>
      <c r="O7" s="192"/>
    </row>
    <row r="8" spans="1:15" ht="15" customHeight="1" x14ac:dyDescent="0.35">
      <c r="A8" s="212" t="s">
        <v>41</v>
      </c>
      <c r="B8" s="221" t="s">
        <v>54</v>
      </c>
      <c r="C8" s="226"/>
      <c r="D8" s="227">
        <v>25992.374649801164</v>
      </c>
      <c r="E8" s="227">
        <v>24820</v>
      </c>
      <c r="F8" s="227">
        <v>25230</v>
      </c>
      <c r="G8" s="228">
        <f t="shared" si="0"/>
        <v>-25992.374649801164</v>
      </c>
      <c r="H8" s="217" t="str">
        <f t="shared" si="1"/>
        <v>-100,0%▼</v>
      </c>
      <c r="I8" s="220"/>
      <c r="J8" s="192"/>
      <c r="K8" s="192"/>
      <c r="L8" s="192"/>
      <c r="M8" s="192"/>
      <c r="N8" s="192"/>
      <c r="O8" s="192"/>
    </row>
    <row r="9" spans="1:15" ht="15" customHeight="1" x14ac:dyDescent="0.35">
      <c r="A9" s="212" t="s">
        <v>41</v>
      </c>
      <c r="B9" s="215" t="s">
        <v>16</v>
      </c>
      <c r="C9" s="223"/>
      <c r="D9" s="224"/>
      <c r="E9" s="224"/>
      <c r="F9" s="224"/>
      <c r="G9" s="225">
        <f t="shared" si="0"/>
        <v>0</v>
      </c>
      <c r="H9" s="216" t="str">
        <f t="shared" si="1"/>
        <v/>
      </c>
      <c r="I9" s="214"/>
      <c r="J9" s="192"/>
      <c r="K9" s="192"/>
      <c r="L9" s="192"/>
      <c r="M9" s="192"/>
      <c r="N9" s="192"/>
      <c r="O9" s="192"/>
    </row>
    <row r="10" spans="1:15" ht="15" customHeight="1" x14ac:dyDescent="0.35">
      <c r="A10" s="212" t="s">
        <v>41</v>
      </c>
      <c r="B10" s="221" t="s">
        <v>55</v>
      </c>
      <c r="C10" s="226">
        <v>32663</v>
      </c>
      <c r="D10" s="227"/>
      <c r="E10" s="227"/>
      <c r="F10" s="227"/>
      <c r="G10" s="228">
        <f t="shared" si="0"/>
        <v>32663</v>
      </c>
      <c r="H10" s="217" t="str">
        <f t="shared" si="1"/>
        <v/>
      </c>
      <c r="I10" s="220"/>
      <c r="J10" s="192"/>
      <c r="K10" s="192"/>
      <c r="L10" s="192"/>
      <c r="M10" s="192"/>
      <c r="N10" s="192"/>
      <c r="O10" s="192"/>
    </row>
    <row r="11" spans="1:15" ht="15" customHeight="1" x14ac:dyDescent="0.35">
      <c r="A11" s="212" t="s">
        <v>41</v>
      </c>
      <c r="B11" s="215" t="s">
        <v>56</v>
      </c>
      <c r="C11" s="223"/>
      <c r="D11" s="224"/>
      <c r="E11" s="224"/>
      <c r="F11" s="224"/>
      <c r="G11" s="225">
        <f t="shared" si="0"/>
        <v>0</v>
      </c>
      <c r="H11" s="216" t="str">
        <f t="shared" si="1"/>
        <v/>
      </c>
      <c r="I11" s="214"/>
      <c r="J11" s="192"/>
      <c r="K11" s="192"/>
      <c r="L11" s="192"/>
      <c r="M11" s="192"/>
      <c r="N11" s="192"/>
      <c r="O11" s="192"/>
    </row>
    <row r="12" spans="1:15" s="29" customFormat="1" ht="15" customHeight="1" x14ac:dyDescent="0.35">
      <c r="A12" s="213" t="s">
        <v>41</v>
      </c>
      <c r="B12" s="193" t="s">
        <v>8</v>
      </c>
      <c r="C12" s="207">
        <f>SUMIFS((C7:C11),($A$7:$A$11),$A$12)</f>
        <v>153991</v>
      </c>
      <c r="D12" s="207">
        <f>SUMIFS((D7:D11),($A$7:$A$11),$A$12)</f>
        <v>144269.05827983472</v>
      </c>
      <c r="E12" s="207">
        <f>SUMIFS((E7:E11),(A7:A11),A12)</f>
        <v>148513</v>
      </c>
      <c r="F12" s="207">
        <f>SUMIFS((F7:F11),(A7:A11),A12)</f>
        <v>142825</v>
      </c>
      <c r="G12" s="204">
        <f t="shared" si="0"/>
        <v>9721.9417201652832</v>
      </c>
      <c r="H12" s="202" t="str">
        <f t="shared" si="1"/>
        <v>6,7%</v>
      </c>
      <c r="I12" s="203"/>
      <c r="J12" s="28"/>
      <c r="K12" s="28"/>
      <c r="L12" s="28"/>
      <c r="M12" s="28"/>
      <c r="N12" s="28"/>
      <c r="O12" s="28"/>
    </row>
    <row r="13" spans="1:15" ht="15" customHeight="1" x14ac:dyDescent="0.35">
      <c r="A13" s="22" t="s">
        <v>42</v>
      </c>
      <c r="B13" s="39"/>
      <c r="C13" s="201"/>
      <c r="D13" s="94"/>
      <c r="E13" s="94"/>
      <c r="F13" s="94"/>
      <c r="G13" s="166">
        <f t="shared" si="0"/>
        <v>0</v>
      </c>
      <c r="H13" s="158" t="str">
        <f t="shared" si="1"/>
        <v/>
      </c>
      <c r="I13" s="40"/>
    </row>
    <row r="14" spans="1:15" ht="15" customHeight="1" x14ac:dyDescent="0.35">
      <c r="A14" s="212" t="s">
        <v>42</v>
      </c>
      <c r="B14" s="221" t="s">
        <v>15</v>
      </c>
      <c r="C14" s="226">
        <v>32438</v>
      </c>
      <c r="D14" s="227">
        <v>31431.839232758142</v>
      </c>
      <c r="E14" s="227">
        <v>32135</v>
      </c>
      <c r="F14" s="227">
        <v>30830</v>
      </c>
      <c r="G14" s="228">
        <f t="shared" si="0"/>
        <v>1006.1607672418577</v>
      </c>
      <c r="H14" s="217" t="str">
        <f t="shared" si="1"/>
        <v>3,2%</v>
      </c>
      <c r="I14" s="220"/>
      <c r="J14" s="192"/>
      <c r="K14" s="192"/>
      <c r="L14" s="192"/>
      <c r="M14" s="192"/>
      <c r="N14" s="192"/>
      <c r="O14" s="192"/>
    </row>
    <row r="15" spans="1:15" ht="15" customHeight="1" x14ac:dyDescent="0.35">
      <c r="A15" s="212" t="s">
        <v>42</v>
      </c>
      <c r="B15" s="215" t="s">
        <v>54</v>
      </c>
      <c r="C15" s="223"/>
      <c r="D15" s="224">
        <v>6907.4319316027359</v>
      </c>
      <c r="E15" s="224">
        <v>6448</v>
      </c>
      <c r="F15" s="224">
        <v>6614</v>
      </c>
      <c r="G15" s="225">
        <f t="shared" si="0"/>
        <v>-6907.4319316027359</v>
      </c>
      <c r="H15" s="216" t="str">
        <f t="shared" si="1"/>
        <v>-100,0%▼</v>
      </c>
      <c r="I15" s="214"/>
      <c r="J15" s="192"/>
      <c r="K15" s="192"/>
      <c r="L15" s="192"/>
      <c r="M15" s="192"/>
      <c r="N15" s="192"/>
      <c r="O15" s="192"/>
    </row>
    <row r="16" spans="1:15" ht="15" customHeight="1" x14ac:dyDescent="0.35">
      <c r="A16" s="212" t="s">
        <v>42</v>
      </c>
      <c r="B16" s="221" t="s">
        <v>16</v>
      </c>
      <c r="C16" s="226"/>
      <c r="D16" s="227"/>
      <c r="E16" s="227"/>
      <c r="F16" s="227"/>
      <c r="G16" s="228">
        <f t="shared" si="0"/>
        <v>0</v>
      </c>
      <c r="H16" s="217" t="str">
        <f t="shared" si="1"/>
        <v/>
      </c>
      <c r="I16" s="220"/>
      <c r="J16" s="192"/>
      <c r="K16" s="192"/>
      <c r="L16" s="192"/>
      <c r="M16" s="192"/>
      <c r="N16" s="192"/>
      <c r="O16" s="192"/>
    </row>
    <row r="17" spans="1:15" ht="15" customHeight="1" x14ac:dyDescent="0.35">
      <c r="A17" s="212" t="s">
        <v>42</v>
      </c>
      <c r="B17" s="215" t="s">
        <v>55</v>
      </c>
      <c r="C17" s="223">
        <v>8733</v>
      </c>
      <c r="D17" s="224"/>
      <c r="E17" s="224"/>
      <c r="F17" s="224"/>
      <c r="G17" s="225">
        <f t="shared" si="0"/>
        <v>8733</v>
      </c>
      <c r="H17" s="216" t="str">
        <f t="shared" si="1"/>
        <v/>
      </c>
      <c r="I17" s="214"/>
      <c r="J17" s="192"/>
      <c r="K17" s="192"/>
      <c r="L17" s="192"/>
      <c r="M17" s="192"/>
      <c r="N17" s="192"/>
      <c r="O17" s="192"/>
    </row>
    <row r="18" spans="1:15" ht="15" customHeight="1" x14ac:dyDescent="0.35">
      <c r="A18" s="212" t="s">
        <v>42</v>
      </c>
      <c r="B18" s="221" t="s">
        <v>56</v>
      </c>
      <c r="C18" s="226"/>
      <c r="D18" s="227"/>
      <c r="E18" s="227"/>
      <c r="F18" s="227"/>
      <c r="G18" s="228">
        <f t="shared" si="0"/>
        <v>0</v>
      </c>
      <c r="H18" s="217" t="str">
        <f t="shared" si="1"/>
        <v/>
      </c>
      <c r="I18" s="220"/>
      <c r="J18" s="192"/>
      <c r="K18" s="192"/>
      <c r="L18" s="192"/>
      <c r="M18" s="192"/>
      <c r="N18" s="192"/>
      <c r="O18" s="192"/>
    </row>
    <row r="19" spans="1:15" s="29" customFormat="1" ht="15" customHeight="1" x14ac:dyDescent="0.35">
      <c r="A19" s="213" t="s">
        <v>42</v>
      </c>
      <c r="B19" s="218" t="s">
        <v>8</v>
      </c>
      <c r="C19" s="206">
        <f>SUMIFS((C7:C18),($A$7:$A$18),$A$19)</f>
        <v>41171</v>
      </c>
      <c r="D19" s="206">
        <f>SUMIFS((D7:D18),($A$7:$A$18),$A$19)</f>
        <v>38339.271164360878</v>
      </c>
      <c r="E19" s="206">
        <f>SUMIFS((E7:E18),(A7:A18),A19)</f>
        <v>38583</v>
      </c>
      <c r="F19" s="206">
        <f>SUMIFS((F7:F18),(A7:A18),A19)</f>
        <v>37444</v>
      </c>
      <c r="G19" s="229">
        <f t="shared" si="0"/>
        <v>2831.7288356391218</v>
      </c>
      <c r="H19" s="219" t="str">
        <f t="shared" si="1"/>
        <v>7,4%▲</v>
      </c>
      <c r="I19" s="209"/>
      <c r="J19" s="28"/>
      <c r="K19" s="28"/>
      <c r="L19" s="28"/>
      <c r="M19" s="28"/>
      <c r="N19" s="28"/>
      <c r="O19" s="28"/>
    </row>
    <row r="20" spans="1:15" ht="15" customHeight="1" x14ac:dyDescent="0.35">
      <c r="A20" s="22" t="s">
        <v>43</v>
      </c>
      <c r="B20" s="35"/>
      <c r="C20" s="230"/>
      <c r="D20" s="170"/>
      <c r="E20" s="170"/>
      <c r="F20" s="170"/>
      <c r="G20" s="168">
        <f t="shared" si="0"/>
        <v>0</v>
      </c>
      <c r="H20" s="159" t="str">
        <f t="shared" si="1"/>
        <v/>
      </c>
      <c r="I20" s="33"/>
    </row>
    <row r="21" spans="1:15" ht="15" customHeight="1" x14ac:dyDescent="0.35">
      <c r="A21" s="212" t="s">
        <v>43</v>
      </c>
      <c r="B21" s="215" t="s">
        <v>15</v>
      </c>
      <c r="C21" s="223">
        <v>31024</v>
      </c>
      <c r="D21" s="224">
        <v>30227.598024188443</v>
      </c>
      <c r="E21" s="224">
        <v>31786</v>
      </c>
      <c r="F21" s="224">
        <v>30824</v>
      </c>
      <c r="G21" s="225">
        <f t="shared" si="0"/>
        <v>796.40197581155735</v>
      </c>
      <c r="H21" s="216" t="str">
        <f t="shared" si="1"/>
        <v>2,6%</v>
      </c>
      <c r="I21" s="214"/>
      <c r="J21" s="192"/>
      <c r="K21" s="192"/>
      <c r="L21" s="192"/>
      <c r="M21" s="192"/>
      <c r="N21" s="192"/>
      <c r="O21" s="192"/>
    </row>
    <row r="22" spans="1:15" ht="15" customHeight="1" x14ac:dyDescent="0.35">
      <c r="A22" s="212" t="s">
        <v>43</v>
      </c>
      <c r="B22" s="221" t="s">
        <v>54</v>
      </c>
      <c r="C22" s="226"/>
      <c r="D22" s="227">
        <v>6642.7889969074922</v>
      </c>
      <c r="E22" s="227">
        <v>6378</v>
      </c>
      <c r="F22" s="227">
        <v>6613</v>
      </c>
      <c r="G22" s="228">
        <f t="shared" si="0"/>
        <v>-6642.7889969074922</v>
      </c>
      <c r="H22" s="217" t="str">
        <f t="shared" si="1"/>
        <v>-100,0%▼</v>
      </c>
      <c r="I22" s="220"/>
      <c r="J22" s="192"/>
      <c r="K22" s="192"/>
      <c r="L22" s="192"/>
      <c r="M22" s="192"/>
      <c r="N22" s="192"/>
      <c r="O22" s="192"/>
    </row>
    <row r="23" spans="1:15" ht="15" customHeight="1" x14ac:dyDescent="0.35">
      <c r="A23" s="212" t="s">
        <v>43</v>
      </c>
      <c r="B23" s="215" t="s">
        <v>16</v>
      </c>
      <c r="C23" s="223"/>
      <c r="D23" s="224"/>
      <c r="E23" s="224"/>
      <c r="F23" s="224"/>
      <c r="G23" s="225">
        <f t="shared" si="0"/>
        <v>0</v>
      </c>
      <c r="H23" s="216" t="str">
        <f t="shared" si="1"/>
        <v/>
      </c>
      <c r="I23" s="214"/>
      <c r="J23" s="192"/>
      <c r="K23" s="192"/>
      <c r="L23" s="192"/>
      <c r="M23" s="192"/>
      <c r="N23" s="192"/>
      <c r="O23" s="192"/>
    </row>
    <row r="24" spans="1:15" ht="15" customHeight="1" x14ac:dyDescent="0.35">
      <c r="A24" s="212" t="s">
        <v>43</v>
      </c>
      <c r="B24" s="221" t="s">
        <v>55</v>
      </c>
      <c r="C24" s="226">
        <v>8352</v>
      </c>
      <c r="D24" s="227"/>
      <c r="E24" s="227"/>
      <c r="F24" s="227"/>
      <c r="G24" s="228">
        <f t="shared" si="0"/>
        <v>8352</v>
      </c>
      <c r="H24" s="217" t="str">
        <f t="shared" si="1"/>
        <v/>
      </c>
      <c r="I24" s="220"/>
      <c r="J24" s="192"/>
      <c r="K24" s="192"/>
      <c r="L24" s="192"/>
      <c r="M24" s="192"/>
      <c r="N24" s="192"/>
      <c r="O24" s="192"/>
    </row>
    <row r="25" spans="1:15" ht="15" customHeight="1" x14ac:dyDescent="0.35">
      <c r="A25" s="212" t="s">
        <v>43</v>
      </c>
      <c r="B25" s="215" t="s">
        <v>56</v>
      </c>
      <c r="C25" s="223"/>
      <c r="D25" s="224"/>
      <c r="E25" s="224"/>
      <c r="F25" s="224"/>
      <c r="G25" s="225">
        <f t="shared" si="0"/>
        <v>0</v>
      </c>
      <c r="H25" s="216" t="str">
        <f t="shared" si="1"/>
        <v/>
      </c>
      <c r="I25" s="214"/>
      <c r="J25" s="192"/>
      <c r="K25" s="192"/>
      <c r="L25" s="192"/>
      <c r="M25" s="192"/>
      <c r="N25" s="192"/>
      <c r="O25" s="192"/>
    </row>
    <row r="26" spans="1:15" s="29" customFormat="1" ht="15" customHeight="1" x14ac:dyDescent="0.35">
      <c r="A26" s="213" t="s">
        <v>43</v>
      </c>
      <c r="B26" s="193" t="s">
        <v>8</v>
      </c>
      <c r="C26" s="207">
        <f>SUMIFS((C7:C25),($A$7:$A$25),$A$26)</f>
        <v>39376</v>
      </c>
      <c r="D26" s="207">
        <f>SUMIFS((D7:D25),($A$7:$A$25),$A$26)</f>
        <v>36870.387021095936</v>
      </c>
      <c r="E26" s="207">
        <f>SUMIFS((E7:E25),(A7:A25),A26)</f>
        <v>38164</v>
      </c>
      <c r="F26" s="207">
        <f>SUMIFS((F7:F25),(A7:A25),A26)</f>
        <v>37437</v>
      </c>
      <c r="G26" s="204">
        <f t="shared" si="0"/>
        <v>2505.6129789040642</v>
      </c>
      <c r="H26" s="202" t="str">
        <f t="shared" si="1"/>
        <v>6,8%</v>
      </c>
      <c r="I26" s="203"/>
      <c r="J26" s="28"/>
      <c r="K26" s="28"/>
      <c r="L26" s="28"/>
      <c r="M26" s="28"/>
      <c r="N26" s="28"/>
      <c r="O26" s="28"/>
    </row>
    <row r="27" spans="1:15" ht="15" customHeight="1" x14ac:dyDescent="0.35">
      <c r="A27" s="22" t="s">
        <v>44</v>
      </c>
      <c r="B27" s="39"/>
      <c r="C27" s="201"/>
      <c r="D27" s="94"/>
      <c r="E27" s="94"/>
      <c r="F27" s="94"/>
      <c r="G27" s="166">
        <f t="shared" si="0"/>
        <v>0</v>
      </c>
      <c r="H27" s="158" t="str">
        <f t="shared" si="1"/>
        <v/>
      </c>
      <c r="I27" s="40"/>
    </row>
    <row r="28" spans="1:15" ht="15" customHeight="1" x14ac:dyDescent="0.35">
      <c r="A28" s="212" t="s">
        <v>44</v>
      </c>
      <c r="B28" s="221" t="s">
        <v>15</v>
      </c>
      <c r="C28" s="226">
        <v>24984</v>
      </c>
      <c r="D28" s="227">
        <v>24927.695669336837</v>
      </c>
      <c r="E28" s="227">
        <v>26150</v>
      </c>
      <c r="F28" s="227">
        <v>24940</v>
      </c>
      <c r="G28" s="228">
        <f t="shared" si="0"/>
        <v>56.304330663162546</v>
      </c>
      <c r="H28" s="217" t="str">
        <f t="shared" si="1"/>
        <v>0,2%</v>
      </c>
      <c r="I28" s="220"/>
      <c r="J28" s="192"/>
      <c r="K28" s="192"/>
      <c r="L28" s="192"/>
      <c r="M28" s="192"/>
      <c r="N28" s="192"/>
      <c r="O28" s="192"/>
    </row>
    <row r="29" spans="1:15" ht="15" customHeight="1" x14ac:dyDescent="0.35">
      <c r="A29" s="212" t="s">
        <v>44</v>
      </c>
      <c r="B29" s="215" t="s">
        <v>54</v>
      </c>
      <c r="C29" s="223"/>
      <c r="D29" s="224">
        <v>5478.0873550727683</v>
      </c>
      <c r="E29" s="224">
        <v>5247</v>
      </c>
      <c r="F29" s="224">
        <v>5351</v>
      </c>
      <c r="G29" s="225">
        <f t="shared" si="0"/>
        <v>-5478.0873550727683</v>
      </c>
      <c r="H29" s="216" t="str">
        <f t="shared" si="1"/>
        <v>-100,0%▼</v>
      </c>
      <c r="I29" s="214"/>
      <c r="J29" s="192"/>
      <c r="K29" s="192"/>
      <c r="L29" s="192"/>
      <c r="M29" s="192"/>
      <c r="N29" s="192"/>
      <c r="O29" s="192"/>
    </row>
    <row r="30" spans="1:15" ht="15" customHeight="1" x14ac:dyDescent="0.35">
      <c r="A30" s="212" t="s">
        <v>44</v>
      </c>
      <c r="B30" s="221" t="s">
        <v>16</v>
      </c>
      <c r="C30" s="226"/>
      <c r="D30" s="227"/>
      <c r="E30" s="227"/>
      <c r="F30" s="227"/>
      <c r="G30" s="228">
        <f t="shared" si="0"/>
        <v>0</v>
      </c>
      <c r="H30" s="217" t="str">
        <f t="shared" si="1"/>
        <v/>
      </c>
      <c r="I30" s="220"/>
      <c r="J30" s="192"/>
      <c r="K30" s="192"/>
      <c r="L30" s="192"/>
      <c r="M30" s="192"/>
      <c r="N30" s="192"/>
      <c r="O30" s="192"/>
    </row>
    <row r="31" spans="1:15" ht="15" customHeight="1" x14ac:dyDescent="0.35">
      <c r="A31" s="212" t="s">
        <v>44</v>
      </c>
      <c r="B31" s="215" t="s">
        <v>55</v>
      </c>
      <c r="C31" s="223">
        <v>6726</v>
      </c>
      <c r="D31" s="224"/>
      <c r="E31" s="224"/>
      <c r="F31" s="224"/>
      <c r="G31" s="225">
        <f t="shared" si="0"/>
        <v>6726</v>
      </c>
      <c r="H31" s="216" t="str">
        <f t="shared" si="1"/>
        <v/>
      </c>
      <c r="I31" s="214"/>
      <c r="J31" s="192"/>
      <c r="K31" s="192"/>
      <c r="L31" s="192"/>
      <c r="M31" s="192"/>
      <c r="N31" s="192"/>
      <c r="O31" s="192"/>
    </row>
    <row r="32" spans="1:15" ht="15" customHeight="1" x14ac:dyDescent="0.35">
      <c r="A32" s="212" t="s">
        <v>44</v>
      </c>
      <c r="B32" s="221" t="s">
        <v>56</v>
      </c>
      <c r="C32" s="226"/>
      <c r="D32" s="227"/>
      <c r="E32" s="227"/>
      <c r="F32" s="227"/>
      <c r="G32" s="228">
        <f t="shared" si="0"/>
        <v>0</v>
      </c>
      <c r="H32" s="217" t="str">
        <f t="shared" si="1"/>
        <v/>
      </c>
      <c r="I32" s="220"/>
      <c r="J32" s="192"/>
      <c r="K32" s="192"/>
      <c r="L32" s="192"/>
      <c r="M32" s="192"/>
      <c r="N32" s="192"/>
      <c r="O32" s="192"/>
    </row>
    <row r="33" spans="1:15" s="29" customFormat="1" ht="15" customHeight="1" x14ac:dyDescent="0.35">
      <c r="A33" s="213" t="s">
        <v>44</v>
      </c>
      <c r="B33" s="218" t="s">
        <v>8</v>
      </c>
      <c r="C33" s="206">
        <f>SUMIFS((C7:C32),($A$7:$A$32),$A$33)</f>
        <v>31710</v>
      </c>
      <c r="D33" s="206">
        <f>SUMIFS((D7:D32),($A$7:$A$32),$A$33)</f>
        <v>30405.783024409604</v>
      </c>
      <c r="E33" s="206">
        <f>SUMIFS((E7:E32),(A7:A32),A33)</f>
        <v>31397</v>
      </c>
      <c r="F33" s="206">
        <f>SUMIFS((F7:F32),(A7:A32),A33)</f>
        <v>30291</v>
      </c>
      <c r="G33" s="229">
        <f t="shared" si="0"/>
        <v>1304.216975590396</v>
      </c>
      <c r="H33" s="219" t="str">
        <f t="shared" si="1"/>
        <v>4,3%</v>
      </c>
      <c r="I33" s="209"/>
      <c r="J33" s="28"/>
      <c r="K33" s="28"/>
      <c r="L33" s="28"/>
      <c r="M33" s="28"/>
      <c r="N33" s="28"/>
      <c r="O33" s="28"/>
    </row>
    <row r="34" spans="1:15" ht="15" customHeight="1" x14ac:dyDescent="0.35">
      <c r="A34" s="22" t="s">
        <v>45</v>
      </c>
      <c r="B34" s="37"/>
      <c r="C34" s="207"/>
      <c r="D34" s="154"/>
      <c r="E34" s="154"/>
      <c r="F34" s="154"/>
      <c r="G34" s="168">
        <f t="shared" si="0"/>
        <v>0</v>
      </c>
      <c r="H34" s="159" t="str">
        <f t="shared" si="1"/>
        <v/>
      </c>
      <c r="I34" s="38"/>
    </row>
    <row r="35" spans="1:15" ht="15" customHeight="1" x14ac:dyDescent="0.35">
      <c r="A35" s="212" t="s">
        <v>45</v>
      </c>
      <c r="B35" s="215" t="s">
        <v>15</v>
      </c>
      <c r="C35" s="223">
        <v>30536</v>
      </c>
      <c r="D35" s="199">
        <v>30467.183595856139</v>
      </c>
      <c r="E35" s="199">
        <v>31961</v>
      </c>
      <c r="F35" s="199">
        <v>30482</v>
      </c>
      <c r="G35" s="225">
        <f t="shared" si="0"/>
        <v>68.816404143861291</v>
      </c>
      <c r="H35" s="216" t="str">
        <f t="shared" si="1"/>
        <v>0,2%</v>
      </c>
      <c r="I35" s="196"/>
      <c r="J35" s="192"/>
      <c r="K35" s="192"/>
      <c r="L35" s="192"/>
      <c r="M35" s="192"/>
      <c r="N35" s="192"/>
      <c r="O35" s="192"/>
    </row>
    <row r="36" spans="1:15" ht="15" customHeight="1" x14ac:dyDescent="0.35">
      <c r="A36" s="212" t="s">
        <v>45</v>
      </c>
      <c r="B36" s="221" t="s">
        <v>54</v>
      </c>
      <c r="C36" s="226"/>
      <c r="D36" s="231">
        <v>6695.440100644495</v>
      </c>
      <c r="E36" s="231">
        <v>6413</v>
      </c>
      <c r="F36" s="231">
        <v>6540</v>
      </c>
      <c r="G36" s="228">
        <f t="shared" si="0"/>
        <v>-6695.440100644495</v>
      </c>
      <c r="H36" s="217" t="str">
        <f t="shared" si="1"/>
        <v>-100,0%▼</v>
      </c>
      <c r="I36" s="210"/>
      <c r="J36" s="192"/>
      <c r="K36" s="192"/>
      <c r="L36" s="192"/>
      <c r="M36" s="192"/>
      <c r="N36" s="192"/>
      <c r="O36" s="192"/>
    </row>
    <row r="37" spans="1:15" ht="15" customHeight="1" x14ac:dyDescent="0.35">
      <c r="A37" s="212" t="s">
        <v>45</v>
      </c>
      <c r="B37" s="215" t="s">
        <v>16</v>
      </c>
      <c r="C37" s="223"/>
      <c r="D37" s="199"/>
      <c r="E37" s="199"/>
      <c r="F37" s="199"/>
      <c r="G37" s="225">
        <f t="shared" si="0"/>
        <v>0</v>
      </c>
      <c r="H37" s="216" t="str">
        <f t="shared" si="1"/>
        <v/>
      </c>
      <c r="I37" s="196"/>
      <c r="J37" s="192"/>
      <c r="K37" s="192"/>
      <c r="L37" s="192"/>
      <c r="M37" s="192"/>
      <c r="N37" s="192"/>
      <c r="O37" s="192"/>
    </row>
    <row r="38" spans="1:15" ht="15" customHeight="1" x14ac:dyDescent="0.35">
      <c r="A38" s="212" t="s">
        <v>45</v>
      </c>
      <c r="B38" s="221" t="s">
        <v>55</v>
      </c>
      <c r="C38" s="226">
        <v>8221</v>
      </c>
      <c r="D38" s="227"/>
      <c r="E38" s="227"/>
      <c r="F38" s="227"/>
      <c r="G38" s="228">
        <f t="shared" si="0"/>
        <v>8221</v>
      </c>
      <c r="H38" s="217" t="str">
        <f t="shared" si="1"/>
        <v/>
      </c>
      <c r="I38" s="210"/>
      <c r="J38" s="192"/>
      <c r="K38" s="192"/>
      <c r="L38" s="192"/>
      <c r="M38" s="192"/>
      <c r="N38" s="192"/>
      <c r="O38" s="192"/>
    </row>
    <row r="39" spans="1:15" ht="15" customHeight="1" x14ac:dyDescent="0.35">
      <c r="A39" s="212" t="s">
        <v>45</v>
      </c>
      <c r="B39" s="215" t="s">
        <v>56</v>
      </c>
      <c r="C39" s="226"/>
      <c r="D39" s="227"/>
      <c r="E39" s="227"/>
      <c r="F39" s="227"/>
      <c r="G39" s="228"/>
      <c r="H39" s="217"/>
      <c r="I39" s="210"/>
      <c r="J39" s="192"/>
      <c r="K39" s="192"/>
      <c r="L39" s="192"/>
      <c r="M39" s="192"/>
      <c r="N39" s="192"/>
      <c r="O39" s="192"/>
    </row>
    <row r="40" spans="1:15" s="29" customFormat="1" ht="15" customHeight="1" x14ac:dyDescent="0.35">
      <c r="A40" s="213" t="s">
        <v>45</v>
      </c>
      <c r="B40" s="205" t="s">
        <v>8</v>
      </c>
      <c r="C40" s="200">
        <f>SUMIFS((C7:C39),($A$7:$A$39),$A$40)</f>
        <v>38757</v>
      </c>
      <c r="D40" s="200">
        <f>SUMIFS((D7:D39),($A$7:$A$39),$A$40)</f>
        <v>37162.623696500632</v>
      </c>
      <c r="E40" s="200">
        <f>SUMIFS((E7:E38),(A7:A38),A40)</f>
        <v>38374</v>
      </c>
      <c r="F40" s="200">
        <f>SUMIFS((F7:F38),(A7:A38),A40)</f>
        <v>37022</v>
      </c>
      <c r="G40" s="229">
        <f t="shared" ref="G40:G61" si="2">IF(ISERROR(C40- D40)=TRUE,"",C40 - D40)</f>
        <v>1594.3763034993681</v>
      </c>
      <c r="H40" s="219" t="str">
        <f t="shared" ref="H40:H61" si="3">IF(ISERROR((((C40- D40)/D40)*100)=TRUE),"",IF((((C40- D40)/D40)*100)&lt;-7,FIXED(((C40- D40)/D40)*100, 1,TRUE) &amp;"%" &amp; "▼",IF((((C40- D40)/D40)*100)&gt;7,FIXED(((C40- D40)/D40)*100, 1,TRUE) &amp;"%" &amp;"▲",FIXED(((C40- D40)/D40)*100, 1,TRUE)&amp;"%")))</f>
        <v>4,3%</v>
      </c>
      <c r="I40" s="198"/>
      <c r="J40" s="28"/>
      <c r="K40" s="28"/>
      <c r="L40" s="28"/>
      <c r="M40" s="28"/>
      <c r="N40" s="28"/>
      <c r="O40" s="28"/>
    </row>
    <row r="41" spans="1:15" ht="15" customHeight="1" x14ac:dyDescent="0.35">
      <c r="A41" s="22" t="s">
        <v>46</v>
      </c>
      <c r="B41" s="37"/>
      <c r="C41" s="207"/>
      <c r="D41" s="154"/>
      <c r="E41" s="154"/>
      <c r="F41" s="154"/>
      <c r="G41" s="168">
        <f t="shared" si="2"/>
        <v>0</v>
      </c>
      <c r="H41" s="159" t="str">
        <f t="shared" si="3"/>
        <v/>
      </c>
      <c r="I41" s="38"/>
    </row>
    <row r="42" spans="1:15" ht="15" customHeight="1" x14ac:dyDescent="0.35">
      <c r="A42" s="212" t="s">
        <v>46</v>
      </c>
      <c r="B42" s="215" t="s">
        <v>15</v>
      </c>
      <c r="C42" s="223">
        <v>1211</v>
      </c>
      <c r="D42" s="199">
        <v>1241.9142599331894</v>
      </c>
      <c r="E42" s="199">
        <v>1402</v>
      </c>
      <c r="F42" s="199">
        <v>1545</v>
      </c>
      <c r="G42" s="225">
        <f t="shared" si="2"/>
        <v>-30.914259933189442</v>
      </c>
      <c r="H42" s="216" t="str">
        <f t="shared" si="3"/>
        <v>-2,5%</v>
      </c>
      <c r="I42" s="196"/>
      <c r="J42" s="192"/>
      <c r="K42" s="192"/>
      <c r="L42" s="192"/>
      <c r="M42" s="192"/>
      <c r="N42" s="192"/>
      <c r="O42" s="192"/>
    </row>
    <row r="43" spans="1:15" ht="15" customHeight="1" x14ac:dyDescent="0.35">
      <c r="A43" s="212" t="s">
        <v>46</v>
      </c>
      <c r="B43" s="221" t="s">
        <v>54</v>
      </c>
      <c r="C43" s="226"/>
      <c r="D43" s="231">
        <v>272.92192963480414</v>
      </c>
      <c r="E43" s="231">
        <v>283</v>
      </c>
      <c r="F43" s="231">
        <v>331</v>
      </c>
      <c r="G43" s="228">
        <f t="shared" si="2"/>
        <v>-272.92192963480414</v>
      </c>
      <c r="H43" s="217" t="str">
        <f t="shared" si="3"/>
        <v>-100,0%▼</v>
      </c>
      <c r="I43" s="210"/>
      <c r="J43" s="192"/>
      <c r="K43" s="192"/>
      <c r="L43" s="192"/>
      <c r="M43" s="192"/>
      <c r="N43" s="192"/>
      <c r="O43" s="192"/>
    </row>
    <row r="44" spans="1:15" ht="15" customHeight="1" x14ac:dyDescent="0.35">
      <c r="A44" s="212" t="s">
        <v>46</v>
      </c>
      <c r="B44" s="215" t="s">
        <v>16</v>
      </c>
      <c r="C44" s="223"/>
      <c r="D44" s="199"/>
      <c r="E44" s="199"/>
      <c r="F44" s="199"/>
      <c r="G44" s="225">
        <f t="shared" si="2"/>
        <v>0</v>
      </c>
      <c r="H44" s="216" t="str">
        <f t="shared" si="3"/>
        <v/>
      </c>
      <c r="I44" s="196"/>
      <c r="J44" s="192"/>
      <c r="K44" s="192"/>
      <c r="L44" s="192"/>
      <c r="M44" s="192"/>
      <c r="N44" s="192"/>
      <c r="O44" s="192"/>
    </row>
    <row r="45" spans="1:15" ht="15" customHeight="1" x14ac:dyDescent="0.35">
      <c r="A45" s="212" t="s">
        <v>46</v>
      </c>
      <c r="B45" s="221" t="s">
        <v>55</v>
      </c>
      <c r="C45" s="226">
        <v>326</v>
      </c>
      <c r="D45" s="227"/>
      <c r="E45" s="227"/>
      <c r="F45" s="227"/>
      <c r="G45" s="228">
        <f t="shared" si="2"/>
        <v>326</v>
      </c>
      <c r="H45" s="217" t="str">
        <f t="shared" si="3"/>
        <v/>
      </c>
      <c r="I45" s="210"/>
      <c r="J45" s="192"/>
      <c r="K45" s="192"/>
      <c r="L45" s="192"/>
      <c r="M45" s="192"/>
      <c r="N45" s="192"/>
      <c r="O45" s="192"/>
    </row>
    <row r="46" spans="1:15" ht="15" customHeight="1" x14ac:dyDescent="0.35">
      <c r="A46" s="212" t="s">
        <v>46</v>
      </c>
      <c r="B46" s="215" t="s">
        <v>56</v>
      </c>
      <c r="C46" s="223"/>
      <c r="D46" s="224"/>
      <c r="E46" s="224"/>
      <c r="F46" s="224"/>
      <c r="G46" s="225">
        <f t="shared" si="2"/>
        <v>0</v>
      </c>
      <c r="H46" s="216" t="str">
        <f t="shared" si="3"/>
        <v/>
      </c>
      <c r="I46" s="211"/>
      <c r="J46" s="192"/>
      <c r="K46" s="192"/>
      <c r="L46" s="192"/>
      <c r="M46" s="192"/>
      <c r="N46" s="192"/>
      <c r="O46" s="192"/>
    </row>
    <row r="47" spans="1:15" s="29" customFormat="1" ht="15" customHeight="1" x14ac:dyDescent="0.35">
      <c r="A47" s="213" t="s">
        <v>46</v>
      </c>
      <c r="B47" s="193" t="s">
        <v>8</v>
      </c>
      <c r="C47" s="207">
        <f>SUMIFS((C7:C46),($A$7:$A$46),$A$47)</f>
        <v>1537</v>
      </c>
      <c r="D47" s="207">
        <f>SUMIFS((D7:D46),($A$7:$A$46),$A$47)</f>
        <v>1514.8361895679936</v>
      </c>
      <c r="E47" s="207">
        <f>SUMIFS((E7:E46),(A7:A46),A47)</f>
        <v>1685</v>
      </c>
      <c r="F47" s="207">
        <f>SUMIFS((F7:F46),(A7:A46),A47)</f>
        <v>1876</v>
      </c>
      <c r="G47" s="204">
        <f t="shared" si="2"/>
        <v>22.163810432006358</v>
      </c>
      <c r="H47" s="202" t="str">
        <f t="shared" si="3"/>
        <v>1,5%</v>
      </c>
      <c r="I47" s="203"/>
      <c r="J47" s="28"/>
      <c r="K47" s="28"/>
      <c r="L47" s="28"/>
      <c r="M47" s="28"/>
      <c r="N47" s="28"/>
      <c r="O47" s="28"/>
    </row>
    <row r="48" spans="1:15" s="29" customFormat="1" ht="15" customHeight="1" x14ac:dyDescent="0.35">
      <c r="A48" s="22" t="s">
        <v>51</v>
      </c>
      <c r="B48" s="41"/>
      <c r="C48" s="206"/>
      <c r="D48" s="153"/>
      <c r="E48" s="153"/>
      <c r="F48" s="153"/>
      <c r="G48" s="166">
        <f t="shared" si="2"/>
        <v>0</v>
      </c>
      <c r="H48" s="158" t="str">
        <f t="shared" si="3"/>
        <v/>
      </c>
      <c r="I48" s="156"/>
      <c r="J48" s="28"/>
      <c r="K48" s="28"/>
      <c r="L48" s="28"/>
      <c r="M48" s="28"/>
      <c r="N48" s="28"/>
      <c r="O48" s="28"/>
    </row>
    <row r="49" spans="1:15" s="29" customFormat="1" ht="15" customHeight="1" x14ac:dyDescent="0.35">
      <c r="A49" s="232" t="s">
        <v>51</v>
      </c>
      <c r="B49" s="221" t="s">
        <v>15</v>
      </c>
      <c r="C49" s="226"/>
      <c r="D49" s="231"/>
      <c r="E49" s="231"/>
      <c r="F49" s="231"/>
      <c r="G49" s="228">
        <f t="shared" si="2"/>
        <v>0</v>
      </c>
      <c r="H49" s="217" t="str">
        <f t="shared" si="3"/>
        <v/>
      </c>
      <c r="I49" s="210"/>
      <c r="J49" s="28"/>
      <c r="K49" s="28"/>
      <c r="L49" s="28"/>
      <c r="M49" s="28"/>
      <c r="N49" s="28"/>
      <c r="O49" s="28"/>
    </row>
    <row r="50" spans="1:15" s="29" customFormat="1" ht="15" customHeight="1" x14ac:dyDescent="0.35">
      <c r="A50" s="232" t="s">
        <v>51</v>
      </c>
      <c r="B50" s="215" t="s">
        <v>54</v>
      </c>
      <c r="C50" s="223"/>
      <c r="D50" s="208"/>
      <c r="E50" s="208"/>
      <c r="F50" s="208"/>
      <c r="G50" s="225">
        <f t="shared" si="2"/>
        <v>0</v>
      </c>
      <c r="H50" s="216" t="str">
        <f t="shared" si="3"/>
        <v/>
      </c>
      <c r="I50" s="211"/>
      <c r="J50" s="28"/>
      <c r="K50" s="28"/>
      <c r="L50" s="28"/>
      <c r="M50" s="28"/>
      <c r="N50" s="28"/>
      <c r="O50" s="28"/>
    </row>
    <row r="51" spans="1:15" s="29" customFormat="1" ht="15" customHeight="1" x14ac:dyDescent="0.35">
      <c r="A51" s="232" t="s">
        <v>51</v>
      </c>
      <c r="B51" s="221" t="s">
        <v>16</v>
      </c>
      <c r="C51" s="226"/>
      <c r="D51" s="231"/>
      <c r="E51" s="231"/>
      <c r="F51" s="231"/>
      <c r="G51" s="228">
        <f t="shared" si="2"/>
        <v>0</v>
      </c>
      <c r="H51" s="217" t="str">
        <f t="shared" si="3"/>
        <v/>
      </c>
      <c r="I51" s="210"/>
      <c r="J51" s="28"/>
      <c r="K51" s="28"/>
      <c r="L51" s="28"/>
      <c r="M51" s="28"/>
      <c r="N51" s="28"/>
      <c r="O51" s="28"/>
    </row>
    <row r="52" spans="1:15" s="29" customFormat="1" ht="15" customHeight="1" x14ac:dyDescent="0.35">
      <c r="A52" s="232" t="s">
        <v>51</v>
      </c>
      <c r="B52" s="215" t="s">
        <v>55</v>
      </c>
      <c r="C52" s="223"/>
      <c r="D52" s="224"/>
      <c r="E52" s="224"/>
      <c r="F52" s="224"/>
      <c r="G52" s="225">
        <f t="shared" si="2"/>
        <v>0</v>
      </c>
      <c r="H52" s="216" t="str">
        <f t="shared" si="3"/>
        <v/>
      </c>
      <c r="I52" s="211"/>
      <c r="J52" s="28"/>
      <c r="K52" s="28"/>
      <c r="L52" s="28"/>
      <c r="M52" s="28"/>
      <c r="N52" s="28"/>
      <c r="O52" s="28"/>
    </row>
    <row r="53" spans="1:15" s="29" customFormat="1" ht="15" customHeight="1" x14ac:dyDescent="0.35">
      <c r="A53" s="232" t="s">
        <v>51</v>
      </c>
      <c r="B53" s="221" t="s">
        <v>56</v>
      </c>
      <c r="C53" s="226"/>
      <c r="D53" s="227"/>
      <c r="E53" s="227"/>
      <c r="F53" s="227"/>
      <c r="G53" s="228">
        <f t="shared" si="2"/>
        <v>0</v>
      </c>
      <c r="H53" s="217" t="str">
        <f t="shared" si="3"/>
        <v/>
      </c>
      <c r="I53" s="210"/>
      <c r="J53" s="28"/>
      <c r="K53" s="28"/>
      <c r="L53" s="28"/>
      <c r="M53" s="28"/>
      <c r="N53" s="28"/>
      <c r="O53" s="28"/>
    </row>
    <row r="54" spans="1:15" s="29" customFormat="1" ht="15" customHeight="1" x14ac:dyDescent="0.35">
      <c r="A54" s="232" t="s">
        <v>51</v>
      </c>
      <c r="B54" s="197" t="s">
        <v>8</v>
      </c>
      <c r="C54" s="200">
        <f>SUMIFS((C7:C53),($A$7:$A$53),$A$54)</f>
        <v>0</v>
      </c>
      <c r="D54" s="200">
        <f>SUMIFS((D7:D53),($A$7:$A$53),$A$54)</f>
        <v>0</v>
      </c>
      <c r="E54" s="200">
        <f>SUMIFS((E7:E53),(A7:A53),A54)</f>
        <v>0</v>
      </c>
      <c r="F54" s="200">
        <f>SUMIFS((F7:F53),(A7:A53),A54)</f>
        <v>0</v>
      </c>
      <c r="G54" s="229">
        <f t="shared" si="2"/>
        <v>0</v>
      </c>
      <c r="H54" s="219" t="str">
        <f t="shared" si="3"/>
        <v/>
      </c>
      <c r="I54" s="198"/>
      <c r="J54" s="28"/>
      <c r="K54" s="28"/>
      <c r="L54" s="28"/>
      <c r="M54" s="28"/>
      <c r="N54" s="28"/>
      <c r="O54" s="28"/>
    </row>
    <row r="55" spans="1:15" ht="15" customHeight="1" x14ac:dyDescent="0.35">
      <c r="A55" s="22" t="s">
        <v>24</v>
      </c>
      <c r="B55" s="37"/>
      <c r="C55" s="207"/>
      <c r="D55" s="154"/>
      <c r="E55" s="154"/>
      <c r="F55" s="154"/>
      <c r="G55" s="168">
        <f t="shared" si="2"/>
        <v>0</v>
      </c>
      <c r="H55" s="159" t="str">
        <f t="shared" si="3"/>
        <v/>
      </c>
      <c r="I55" s="38"/>
    </row>
    <row r="56" spans="1:15" ht="15" customHeight="1" x14ac:dyDescent="0.35">
      <c r="A56" s="212" t="s">
        <v>24</v>
      </c>
      <c r="B56" s="215" t="s">
        <v>15</v>
      </c>
      <c r="C56" s="223">
        <v>226914</v>
      </c>
      <c r="D56" s="199">
        <v>152839.3650703301</v>
      </c>
      <c r="E56" s="199">
        <v>148816</v>
      </c>
      <c r="F56" s="199">
        <v>145469</v>
      </c>
      <c r="G56" s="225">
        <f t="shared" si="2"/>
        <v>74074.634929669905</v>
      </c>
      <c r="H56" s="216" t="str">
        <f t="shared" si="3"/>
        <v>48,5%▲</v>
      </c>
      <c r="I56" s="196"/>
      <c r="J56" s="192"/>
      <c r="K56" s="192"/>
      <c r="L56" s="192"/>
      <c r="M56" s="192"/>
      <c r="N56" s="192"/>
      <c r="O56" s="192"/>
    </row>
    <row r="57" spans="1:15" ht="15" customHeight="1" x14ac:dyDescent="0.35">
      <c r="A57" s="212" t="s">
        <v>24</v>
      </c>
      <c r="B57" s="221" t="s">
        <v>54</v>
      </c>
      <c r="C57" s="226"/>
      <c r="D57" s="231"/>
      <c r="E57" s="231"/>
      <c r="F57" s="231"/>
      <c r="G57" s="228">
        <f t="shared" si="2"/>
        <v>0</v>
      </c>
      <c r="H57" s="217" t="str">
        <f t="shared" si="3"/>
        <v/>
      </c>
      <c r="I57" s="210"/>
      <c r="J57" s="192"/>
      <c r="K57" s="192"/>
      <c r="L57" s="192"/>
      <c r="M57" s="192"/>
      <c r="N57" s="192"/>
      <c r="O57" s="192"/>
    </row>
    <row r="58" spans="1:15" ht="15" customHeight="1" x14ac:dyDescent="0.35">
      <c r="A58" s="212" t="s">
        <v>24</v>
      </c>
      <c r="B58" s="215" t="s">
        <v>16</v>
      </c>
      <c r="C58" s="223">
        <v>80462</v>
      </c>
      <c r="D58" s="199">
        <v>44101.296340000001</v>
      </c>
      <c r="E58" s="199">
        <v>44790</v>
      </c>
      <c r="F58" s="199">
        <v>58013</v>
      </c>
      <c r="G58" s="225">
        <f t="shared" si="2"/>
        <v>36360.703659999999</v>
      </c>
      <c r="H58" s="216" t="str">
        <f t="shared" si="3"/>
        <v>82,4%▲</v>
      </c>
      <c r="I58" s="196"/>
      <c r="J58" s="192"/>
      <c r="K58" s="192"/>
      <c r="L58" s="192"/>
      <c r="M58" s="192"/>
      <c r="N58" s="192"/>
      <c r="O58" s="192"/>
    </row>
    <row r="59" spans="1:15" ht="15" customHeight="1" x14ac:dyDescent="0.35">
      <c r="A59" s="212" t="s">
        <v>24</v>
      </c>
      <c r="B59" s="221" t="s">
        <v>55</v>
      </c>
      <c r="C59" s="226"/>
      <c r="D59" s="227"/>
      <c r="E59" s="227"/>
      <c r="F59" s="227"/>
      <c r="G59" s="228">
        <f t="shared" si="2"/>
        <v>0</v>
      </c>
      <c r="H59" s="217" t="str">
        <f t="shared" si="3"/>
        <v/>
      </c>
      <c r="I59" s="210"/>
      <c r="J59" s="192"/>
      <c r="K59" s="192"/>
      <c r="L59" s="192"/>
      <c r="M59" s="192"/>
      <c r="N59" s="192"/>
      <c r="O59" s="192"/>
    </row>
    <row r="60" spans="1:15" ht="15" customHeight="1" x14ac:dyDescent="0.35">
      <c r="A60" s="212" t="s">
        <v>24</v>
      </c>
      <c r="B60" s="215" t="s">
        <v>56</v>
      </c>
      <c r="C60" s="223">
        <v>21633</v>
      </c>
      <c r="D60" s="224"/>
      <c r="E60" s="224"/>
      <c r="F60" s="224"/>
      <c r="G60" s="225">
        <f t="shared" si="2"/>
        <v>21633</v>
      </c>
      <c r="H60" s="216" t="str">
        <f t="shared" si="3"/>
        <v/>
      </c>
      <c r="I60" s="211"/>
      <c r="J60" s="192"/>
      <c r="K60" s="192"/>
      <c r="L60" s="192"/>
      <c r="M60" s="192"/>
      <c r="N60" s="192"/>
      <c r="O60" s="192"/>
    </row>
    <row r="61" spans="1:15" s="29" customFormat="1" ht="15" customHeight="1" x14ac:dyDescent="0.35">
      <c r="A61" s="213" t="s">
        <v>24</v>
      </c>
      <c r="B61" s="197" t="s">
        <v>8</v>
      </c>
      <c r="C61" s="200">
        <f>SUMIFS((C7:C60),($A$7:$A$60),$A$61)</f>
        <v>329009</v>
      </c>
      <c r="D61" s="200">
        <f>SUMIFS((D7:D60),($A$7:$A$60),$A$61)</f>
        <v>196940.6614103301</v>
      </c>
      <c r="E61" s="200">
        <f>SUMIFS((E7:E60),(A7:A60),A61)</f>
        <v>193606</v>
      </c>
      <c r="F61" s="200">
        <f>SUMIFS((F7:F60),(A7:A60),A61)</f>
        <v>203482</v>
      </c>
      <c r="G61" s="229">
        <f t="shared" si="2"/>
        <v>132068.3385896699</v>
      </c>
      <c r="H61" s="219" t="str">
        <f t="shared" si="3"/>
        <v>67,1%▲</v>
      </c>
      <c r="I61" s="198"/>
      <c r="J61" s="28"/>
      <c r="K61" s="28"/>
      <c r="L61" s="28"/>
      <c r="M61" s="28"/>
      <c r="N61" s="28"/>
      <c r="O61" s="28"/>
    </row>
    <row r="62" spans="1:15" ht="15" customHeight="1" x14ac:dyDescent="0.35">
      <c r="C62" s="194"/>
      <c r="D62" s="137"/>
      <c r="E62" s="66"/>
      <c r="F62" s="55"/>
    </row>
    <row r="63" spans="1:15" ht="15" customHeight="1" x14ac:dyDescent="0.35">
      <c r="C63" s="194"/>
      <c r="D63" s="137"/>
      <c r="E63" s="66"/>
      <c r="F63" s="55"/>
    </row>
    <row r="64" spans="1:15" ht="15" customHeight="1" x14ac:dyDescent="0.35">
      <c r="C64" s="194"/>
      <c r="D64" s="137"/>
      <c r="E64" s="66"/>
      <c r="F64" s="55"/>
    </row>
    <row r="65" spans="3:6" ht="15" customHeight="1" x14ac:dyDescent="0.35">
      <c r="C65" s="194"/>
      <c r="D65" s="137"/>
      <c r="E65" s="66"/>
      <c r="F65" s="55"/>
    </row>
    <row r="66" spans="3:6" ht="15" customHeight="1" x14ac:dyDescent="0.35">
      <c r="C66" s="194"/>
      <c r="D66" s="137"/>
      <c r="E66" s="66"/>
      <c r="F66" s="55"/>
    </row>
    <row r="67" spans="3:6" ht="15" customHeight="1" x14ac:dyDescent="0.35">
      <c r="C67" s="194"/>
      <c r="D67" s="137"/>
      <c r="E67" s="66"/>
      <c r="F67" s="55"/>
    </row>
    <row r="68" spans="3:6" ht="15" customHeight="1" x14ac:dyDescent="0.35">
      <c r="C68" s="194"/>
      <c r="D68" s="137"/>
      <c r="E68" s="66"/>
      <c r="F68" s="55"/>
    </row>
    <row r="69" spans="3:6" ht="15" customHeight="1" x14ac:dyDescent="0.35">
      <c r="C69" s="194"/>
      <c r="D69" s="137"/>
      <c r="E69" s="66"/>
      <c r="F69" s="55"/>
    </row>
    <row r="70" spans="3:6" ht="15" customHeight="1" x14ac:dyDescent="0.35">
      <c r="C70" s="194"/>
      <c r="D70" s="137"/>
      <c r="E70" s="66"/>
      <c r="F70" s="55"/>
    </row>
    <row r="71" spans="3:6" ht="15" customHeight="1" x14ac:dyDescent="0.35">
      <c r="C71" s="194"/>
      <c r="D71" s="137"/>
      <c r="E71" s="66"/>
      <c r="F71" s="55"/>
    </row>
    <row r="72" spans="3:6" ht="15" customHeight="1" x14ac:dyDescent="0.35">
      <c r="C72" s="194"/>
      <c r="D72" s="137"/>
      <c r="E72" s="66"/>
      <c r="F72" s="55"/>
    </row>
    <row r="73" spans="3:6" ht="15" customHeight="1" x14ac:dyDescent="0.35">
      <c r="C73" s="194"/>
      <c r="D73" s="137"/>
      <c r="E73" s="66"/>
      <c r="F73" s="55"/>
    </row>
    <row r="74" spans="3:6" ht="15" customHeight="1" x14ac:dyDescent="0.35">
      <c r="C74" s="194"/>
      <c r="D74" s="137"/>
      <c r="E74" s="66"/>
      <c r="F74" s="55"/>
    </row>
    <row r="75" spans="3:6" ht="15" customHeight="1" x14ac:dyDescent="0.35">
      <c r="C75" s="194"/>
      <c r="D75" s="137"/>
      <c r="E75" s="66"/>
      <c r="F75" s="55"/>
    </row>
    <row r="76" spans="3:6" ht="15" customHeight="1" x14ac:dyDescent="0.35">
      <c r="C76" s="194"/>
      <c r="D76" s="137"/>
      <c r="E76" s="66"/>
      <c r="F76" s="55"/>
    </row>
    <row r="77" spans="3:6" ht="15" customHeight="1" x14ac:dyDescent="0.35">
      <c r="C77" s="194"/>
      <c r="D77" s="137"/>
      <c r="E77" s="66"/>
      <c r="F77" s="55"/>
    </row>
    <row r="78" spans="3:6" ht="15" customHeight="1" x14ac:dyDescent="0.35">
      <c r="C78" s="194"/>
      <c r="D78" s="137"/>
      <c r="E78" s="66"/>
      <c r="F78" s="55"/>
    </row>
    <row r="79" spans="3:6" ht="15" customHeight="1" x14ac:dyDescent="0.35">
      <c r="C79" s="194"/>
      <c r="D79" s="137"/>
      <c r="E79" s="66"/>
      <c r="F79" s="55"/>
    </row>
    <row r="80" spans="3:6" ht="15" customHeight="1" x14ac:dyDescent="0.35">
      <c r="C80" s="194"/>
      <c r="D80" s="137"/>
      <c r="E80" s="66"/>
      <c r="F80" s="55"/>
    </row>
    <row r="81" spans="3:6" ht="15" customHeight="1" x14ac:dyDescent="0.35">
      <c r="C81" s="194"/>
      <c r="D81" s="137"/>
      <c r="E81" s="66"/>
      <c r="F81" s="55"/>
    </row>
    <row r="82" spans="3:6" ht="15" customHeight="1" x14ac:dyDescent="0.35">
      <c r="C82" s="194"/>
      <c r="D82" s="137"/>
      <c r="E82" s="66"/>
      <c r="F82" s="55"/>
    </row>
    <row r="83" spans="3:6" ht="15" customHeight="1" x14ac:dyDescent="0.35">
      <c r="C83" s="194"/>
      <c r="D83" s="137"/>
      <c r="E83" s="66"/>
      <c r="F83" s="55"/>
    </row>
    <row r="84" spans="3:6" ht="15" customHeight="1" x14ac:dyDescent="0.35">
      <c r="C84" s="194"/>
      <c r="D84" s="137"/>
      <c r="E84" s="66"/>
      <c r="F84" s="55"/>
    </row>
    <row r="85" spans="3:6" ht="15" customHeight="1" x14ac:dyDescent="0.35">
      <c r="C85" s="194"/>
      <c r="D85" s="137"/>
      <c r="E85" s="66"/>
      <c r="F85" s="55"/>
    </row>
    <row r="86" spans="3:6" ht="15" customHeight="1" x14ac:dyDescent="0.35">
      <c r="C86" s="194"/>
      <c r="D86" s="137"/>
      <c r="E86" s="66"/>
      <c r="F86" s="55"/>
    </row>
    <row r="87" spans="3:6" ht="15" customHeight="1" x14ac:dyDescent="0.35">
      <c r="C87" s="194"/>
      <c r="D87" s="137"/>
      <c r="E87" s="66"/>
      <c r="F87" s="55"/>
    </row>
    <row r="88" spans="3:6" ht="15" customHeight="1" x14ac:dyDescent="0.35">
      <c r="C88" s="194"/>
      <c r="D88" s="137"/>
      <c r="E88" s="66"/>
      <c r="F88" s="55"/>
    </row>
    <row r="89" spans="3:6" ht="15" customHeight="1" x14ac:dyDescent="0.35">
      <c r="C89" s="194"/>
      <c r="D89" s="137"/>
      <c r="E89" s="66"/>
      <c r="F89" s="55"/>
    </row>
    <row r="90" spans="3:6" ht="15" customHeight="1" x14ac:dyDescent="0.35">
      <c r="C90" s="194"/>
      <c r="D90" s="137"/>
      <c r="E90" s="66"/>
      <c r="F90" s="55"/>
    </row>
    <row r="91" spans="3:6" ht="15" customHeight="1" x14ac:dyDescent="0.35">
      <c r="C91" s="194"/>
      <c r="D91" s="137"/>
      <c r="E91" s="66"/>
      <c r="F91" s="55"/>
    </row>
    <row r="92" spans="3:6" ht="15" customHeight="1" x14ac:dyDescent="0.35">
      <c r="C92" s="194"/>
      <c r="D92" s="137"/>
      <c r="E92" s="66"/>
      <c r="F92" s="55"/>
    </row>
    <row r="93" spans="3:6" ht="15" customHeight="1" x14ac:dyDescent="0.35">
      <c r="C93" s="194"/>
      <c r="D93" s="137"/>
      <c r="E93" s="66"/>
      <c r="F93" s="55"/>
    </row>
    <row r="94" spans="3:6" ht="15" customHeight="1" x14ac:dyDescent="0.35">
      <c r="C94" s="194"/>
      <c r="D94" s="137"/>
      <c r="E94" s="66"/>
      <c r="F94" s="55"/>
    </row>
    <row r="95" spans="3:6" ht="15" customHeight="1" x14ac:dyDescent="0.35">
      <c r="C95" s="194"/>
      <c r="D95" s="137"/>
      <c r="E95" s="66"/>
      <c r="F95" s="55"/>
    </row>
    <row r="96" spans="3:6" ht="15" customHeight="1" x14ac:dyDescent="0.35">
      <c r="C96" s="194"/>
      <c r="D96" s="137"/>
      <c r="E96" s="66"/>
      <c r="F96" s="55"/>
    </row>
    <row r="97" spans="3:6" ht="15" customHeight="1" x14ac:dyDescent="0.35">
      <c r="C97" s="194"/>
      <c r="D97" s="137"/>
      <c r="E97" s="66"/>
      <c r="F97" s="55"/>
    </row>
    <row r="98" spans="3:6" ht="15" customHeight="1" x14ac:dyDescent="0.35">
      <c r="C98" s="194"/>
      <c r="D98" s="137"/>
      <c r="E98" s="66"/>
      <c r="F98" s="55"/>
    </row>
    <row r="99" spans="3:6" ht="15" customHeight="1" x14ac:dyDescent="0.35">
      <c r="C99" s="194"/>
      <c r="D99" s="137"/>
      <c r="E99" s="66"/>
      <c r="F99" s="55"/>
    </row>
    <row r="100" spans="3:6" ht="15" customHeight="1" x14ac:dyDescent="0.35">
      <c r="C100" s="194"/>
      <c r="D100" s="137"/>
      <c r="E100" s="66"/>
      <c r="F100" s="55"/>
    </row>
    <row r="101" spans="3:6" ht="15" customHeight="1" x14ac:dyDescent="0.35">
      <c r="C101" s="194"/>
      <c r="D101" s="137"/>
      <c r="E101" s="66"/>
      <c r="F101" s="55"/>
    </row>
    <row r="102" spans="3:6" ht="15" customHeight="1" x14ac:dyDescent="0.35">
      <c r="C102" s="194"/>
      <c r="D102" s="137"/>
      <c r="E102" s="66"/>
      <c r="F102" s="55"/>
    </row>
    <row r="103" spans="3:6" ht="15" customHeight="1" x14ac:dyDescent="0.35">
      <c r="C103" s="194"/>
      <c r="D103" s="137"/>
      <c r="E103" s="66"/>
      <c r="F103" s="55"/>
    </row>
    <row r="104" spans="3:6" ht="15" customHeight="1" x14ac:dyDescent="0.35">
      <c r="C104" s="194"/>
      <c r="D104" s="137"/>
      <c r="E104" s="66"/>
      <c r="F104" s="55"/>
    </row>
    <row r="105" spans="3:6" ht="15" customHeight="1" x14ac:dyDescent="0.35">
      <c r="C105" s="194"/>
      <c r="D105" s="137"/>
      <c r="E105" s="66"/>
      <c r="F105" s="55"/>
    </row>
    <row r="106" spans="3:6" ht="15" customHeight="1" x14ac:dyDescent="0.35">
      <c r="C106" s="194"/>
      <c r="D106" s="137"/>
      <c r="E106" s="66"/>
      <c r="F106" s="55"/>
    </row>
    <row r="107" spans="3:6" ht="15" customHeight="1" x14ac:dyDescent="0.35">
      <c r="C107" s="194"/>
      <c r="D107" s="137"/>
      <c r="E107" s="66"/>
      <c r="F107" s="55"/>
    </row>
    <row r="108" spans="3:6" ht="15" customHeight="1" x14ac:dyDescent="0.35">
      <c r="C108" s="194"/>
      <c r="D108" s="137"/>
      <c r="E108" s="66"/>
      <c r="F108" s="55"/>
    </row>
    <row r="109" spans="3:6" ht="15" customHeight="1" x14ac:dyDescent="0.35">
      <c r="C109" s="194"/>
      <c r="D109" s="137"/>
      <c r="E109" s="66"/>
      <c r="F109" s="55"/>
    </row>
    <row r="110" spans="3:6" ht="15" customHeight="1" x14ac:dyDescent="0.35">
      <c r="C110" s="194"/>
      <c r="D110" s="137"/>
      <c r="E110" s="66"/>
      <c r="F110" s="55"/>
    </row>
    <row r="111" spans="3:6" ht="15" customHeight="1" x14ac:dyDescent="0.35">
      <c r="C111" s="194"/>
      <c r="D111" s="137"/>
      <c r="E111" s="66"/>
      <c r="F111" s="55"/>
    </row>
    <row r="112" spans="3:6" ht="15" customHeight="1" x14ac:dyDescent="0.35">
      <c r="C112" s="194"/>
      <c r="D112" s="137"/>
      <c r="E112" s="66"/>
      <c r="F112" s="55"/>
    </row>
    <row r="113" spans="3:6" ht="15" customHeight="1" x14ac:dyDescent="0.35">
      <c r="C113" s="194"/>
      <c r="D113" s="137"/>
      <c r="E113" s="66"/>
      <c r="F113" s="55"/>
    </row>
    <row r="114" spans="3:6" ht="15" customHeight="1" x14ac:dyDescent="0.35">
      <c r="C114" s="194"/>
      <c r="D114" s="137"/>
      <c r="E114" s="66"/>
      <c r="F114" s="55"/>
    </row>
    <row r="115" spans="3:6" ht="15" customHeight="1" x14ac:dyDescent="0.35">
      <c r="C115" s="194"/>
      <c r="D115" s="137"/>
      <c r="E115" s="66"/>
      <c r="F115" s="55"/>
    </row>
    <row r="116" spans="3:6" ht="15" customHeight="1" x14ac:dyDescent="0.35">
      <c r="C116" s="194"/>
      <c r="D116" s="137"/>
      <c r="E116" s="66"/>
      <c r="F116" s="55"/>
    </row>
    <row r="117" spans="3:6" ht="15" customHeight="1" x14ac:dyDescent="0.35">
      <c r="C117" s="194"/>
      <c r="D117" s="137"/>
      <c r="E117" s="66"/>
      <c r="F117" s="55"/>
    </row>
    <row r="118" spans="3:6" ht="15" customHeight="1" x14ac:dyDescent="0.35">
      <c r="C118" s="194"/>
      <c r="D118" s="137"/>
      <c r="E118" s="66"/>
      <c r="F118" s="55"/>
    </row>
    <row r="119" spans="3:6" ht="15" customHeight="1" x14ac:dyDescent="0.35">
      <c r="C119" s="194"/>
      <c r="D119" s="137"/>
      <c r="E119" s="66"/>
      <c r="F119" s="55"/>
    </row>
    <row r="120" spans="3:6" ht="15" customHeight="1" x14ac:dyDescent="0.35">
      <c r="C120" s="194"/>
      <c r="D120" s="137"/>
      <c r="E120" s="66"/>
      <c r="F120" s="55"/>
    </row>
    <row r="121" spans="3:6" ht="15" customHeight="1" x14ac:dyDescent="0.35">
      <c r="C121" s="194"/>
      <c r="D121" s="137"/>
      <c r="E121" s="66"/>
      <c r="F121" s="55"/>
    </row>
    <row r="122" spans="3:6" ht="15" customHeight="1" x14ac:dyDescent="0.35">
      <c r="C122" s="194"/>
      <c r="D122" s="137"/>
      <c r="E122" s="66"/>
      <c r="F122" s="55"/>
    </row>
    <row r="123" spans="3:6" ht="15" customHeight="1" x14ac:dyDescent="0.35">
      <c r="C123" s="194"/>
      <c r="D123" s="137"/>
      <c r="E123" s="66"/>
      <c r="F123" s="55"/>
    </row>
    <row r="124" spans="3:6" ht="15" customHeight="1" x14ac:dyDescent="0.35">
      <c r="C124" s="194"/>
      <c r="D124" s="137"/>
      <c r="E124" s="66"/>
      <c r="F124" s="55"/>
    </row>
    <row r="125" spans="3:6" ht="15" customHeight="1" x14ac:dyDescent="0.35">
      <c r="C125" s="194"/>
      <c r="D125" s="137"/>
      <c r="E125" s="66"/>
      <c r="F125" s="55"/>
    </row>
    <row r="126" spans="3:6" ht="15" customHeight="1" x14ac:dyDescent="0.35">
      <c r="C126" s="194"/>
      <c r="D126" s="137"/>
      <c r="E126" s="66"/>
      <c r="F126" s="55"/>
    </row>
    <row r="127" spans="3:6" ht="15" customHeight="1" x14ac:dyDescent="0.35">
      <c r="C127" s="194"/>
      <c r="D127" s="137"/>
      <c r="E127" s="66"/>
      <c r="F127" s="55"/>
    </row>
    <row r="128" spans="3:6" ht="15" customHeight="1" x14ac:dyDescent="0.35">
      <c r="C128" s="194"/>
      <c r="D128" s="137"/>
      <c r="E128" s="66"/>
      <c r="F128" s="55"/>
    </row>
    <row r="129" spans="3:6" ht="15" customHeight="1" x14ac:dyDescent="0.35">
      <c r="C129" s="194"/>
      <c r="D129" s="137"/>
      <c r="E129" s="66"/>
      <c r="F129" s="55"/>
    </row>
    <row r="130" spans="3:6" ht="15" customHeight="1" x14ac:dyDescent="0.35">
      <c r="C130" s="194"/>
      <c r="D130" s="137"/>
      <c r="E130" s="66"/>
      <c r="F130" s="55"/>
    </row>
    <row r="131" spans="3:6" ht="15" customHeight="1" x14ac:dyDescent="0.35">
      <c r="C131" s="194"/>
      <c r="D131" s="137"/>
      <c r="E131" s="66"/>
      <c r="F131" s="55"/>
    </row>
    <row r="132" spans="3:6" ht="15" customHeight="1" x14ac:dyDescent="0.35">
      <c r="C132" s="194"/>
      <c r="D132" s="137"/>
      <c r="E132" s="66"/>
      <c r="F132" s="55"/>
    </row>
    <row r="133" spans="3:6" ht="15" customHeight="1" x14ac:dyDescent="0.35">
      <c r="C133" s="194"/>
      <c r="D133" s="137"/>
      <c r="E133" s="66"/>
      <c r="F133" s="55"/>
    </row>
    <row r="134" spans="3:6" ht="15" customHeight="1" x14ac:dyDescent="0.35">
      <c r="C134" s="194"/>
      <c r="D134" s="137"/>
      <c r="E134" s="66"/>
      <c r="F134" s="55"/>
    </row>
    <row r="135" spans="3:6" ht="15" customHeight="1" x14ac:dyDescent="0.35">
      <c r="C135" s="194"/>
      <c r="D135" s="137"/>
      <c r="E135" s="66"/>
      <c r="F135" s="55"/>
    </row>
    <row r="136" spans="3:6" ht="15" customHeight="1" x14ac:dyDescent="0.35">
      <c r="C136" s="194"/>
      <c r="D136" s="137"/>
      <c r="E136" s="66"/>
      <c r="F136" s="55"/>
    </row>
    <row r="137" spans="3:6" ht="15" customHeight="1" x14ac:dyDescent="0.35">
      <c r="C137" s="194"/>
      <c r="D137" s="137"/>
      <c r="E137" s="66"/>
      <c r="F137" s="55"/>
    </row>
    <row r="138" spans="3:6" ht="15" customHeight="1" x14ac:dyDescent="0.35">
      <c r="C138" s="194"/>
      <c r="D138" s="137"/>
      <c r="E138" s="66"/>
      <c r="F138" s="55"/>
    </row>
    <row r="139" spans="3:6" ht="15" customHeight="1" x14ac:dyDescent="0.35">
      <c r="C139" s="194"/>
      <c r="D139" s="137"/>
      <c r="E139" s="66"/>
      <c r="F139" s="55"/>
    </row>
    <row r="140" spans="3:6" ht="15" customHeight="1" x14ac:dyDescent="0.35">
      <c r="C140" s="194"/>
      <c r="D140" s="137"/>
      <c r="E140" s="66"/>
      <c r="F140" s="55"/>
    </row>
    <row r="141" spans="3:6" ht="15" customHeight="1" x14ac:dyDescent="0.35">
      <c r="C141" s="194"/>
      <c r="D141" s="137"/>
      <c r="E141" s="66"/>
      <c r="F141" s="55"/>
    </row>
    <row r="142" spans="3:6" ht="15" customHeight="1" x14ac:dyDescent="0.35">
      <c r="C142" s="194"/>
      <c r="D142" s="137"/>
      <c r="E142" s="66"/>
      <c r="F142" s="55"/>
    </row>
    <row r="143" spans="3:6" ht="15" customHeight="1" x14ac:dyDescent="0.35">
      <c r="C143" s="194"/>
      <c r="D143" s="137"/>
      <c r="E143" s="66"/>
      <c r="F143" s="55"/>
    </row>
    <row r="144" spans="3:6" ht="15" customHeight="1" x14ac:dyDescent="0.35">
      <c r="C144" s="194"/>
      <c r="D144" s="137"/>
      <c r="E144" s="66"/>
      <c r="F144" s="55"/>
    </row>
    <row r="145" spans="3:6" ht="15" customHeight="1" x14ac:dyDescent="0.35">
      <c r="C145" s="194"/>
      <c r="D145" s="137"/>
      <c r="E145" s="66"/>
      <c r="F145" s="55"/>
    </row>
    <row r="146" spans="3:6" ht="15" customHeight="1" x14ac:dyDescent="0.35">
      <c r="C146" s="194"/>
      <c r="D146" s="137"/>
      <c r="E146" s="66"/>
      <c r="F146" s="55"/>
    </row>
    <row r="147" spans="3:6" ht="15" customHeight="1" x14ac:dyDescent="0.35">
      <c r="C147" s="194"/>
      <c r="D147" s="137"/>
      <c r="E147" s="66"/>
      <c r="F147" s="55"/>
    </row>
    <row r="148" spans="3:6" ht="15" customHeight="1" x14ac:dyDescent="0.35">
      <c r="C148" s="194"/>
      <c r="D148" s="137"/>
      <c r="E148" s="66"/>
      <c r="F148" s="55"/>
    </row>
    <row r="149" spans="3:6" ht="15" customHeight="1" x14ac:dyDescent="0.35">
      <c r="C149" s="194"/>
      <c r="D149" s="137"/>
      <c r="E149" s="66"/>
      <c r="F149" s="55"/>
    </row>
    <row r="150" spans="3:6" ht="15" customHeight="1" x14ac:dyDescent="0.35">
      <c r="C150" s="194"/>
      <c r="D150" s="137"/>
      <c r="E150" s="66"/>
      <c r="F150" s="55"/>
    </row>
    <row r="151" spans="3:6" ht="15" customHeight="1" x14ac:dyDescent="0.35">
      <c r="C151" s="194"/>
      <c r="D151" s="137"/>
      <c r="E151" s="66"/>
      <c r="F151" s="55"/>
    </row>
    <row r="152" spans="3:6" ht="15" customHeight="1" x14ac:dyDescent="0.35">
      <c r="C152" s="194"/>
      <c r="D152" s="137"/>
      <c r="E152" s="66"/>
      <c r="F152" s="55"/>
    </row>
    <row r="153" spans="3:6" ht="15" customHeight="1" x14ac:dyDescent="0.35">
      <c r="C153" s="194"/>
      <c r="D153" s="137"/>
      <c r="E153" s="66"/>
      <c r="F153" s="55"/>
    </row>
    <row r="154" spans="3:6" ht="15" customHeight="1" x14ac:dyDescent="0.35">
      <c r="C154" s="194"/>
      <c r="D154" s="137"/>
      <c r="E154" s="66"/>
      <c r="F154" s="55"/>
    </row>
    <row r="155" spans="3:6" ht="15" customHeight="1" x14ac:dyDescent="0.35">
      <c r="C155" s="194"/>
      <c r="D155" s="137"/>
      <c r="E155" s="66"/>
      <c r="F155" s="55"/>
    </row>
    <row r="156" spans="3:6" ht="15" customHeight="1" x14ac:dyDescent="0.35">
      <c r="C156" s="194"/>
      <c r="D156" s="137"/>
      <c r="E156" s="66"/>
      <c r="F156" s="55"/>
    </row>
    <row r="157" spans="3:6" ht="15" customHeight="1" x14ac:dyDescent="0.35">
      <c r="C157" s="194"/>
      <c r="D157" s="137"/>
      <c r="E157" s="66"/>
      <c r="F157" s="55"/>
    </row>
    <row r="158" spans="3:6" ht="15" customHeight="1" x14ac:dyDescent="0.35">
      <c r="C158" s="194"/>
      <c r="D158" s="137"/>
      <c r="E158" s="66"/>
      <c r="F158" s="55"/>
    </row>
    <row r="159" spans="3:6" ht="15" customHeight="1" x14ac:dyDescent="0.35">
      <c r="C159" s="194"/>
      <c r="D159" s="137"/>
      <c r="E159" s="66"/>
      <c r="F159" s="55"/>
    </row>
    <row r="160" spans="3:6" ht="15" customHeight="1" x14ac:dyDescent="0.35">
      <c r="C160" s="194"/>
      <c r="D160" s="137"/>
      <c r="E160" s="66"/>
      <c r="F160" s="55"/>
    </row>
    <row r="161" spans="3:6" ht="15" customHeight="1" x14ac:dyDescent="0.35">
      <c r="C161" s="194"/>
      <c r="D161" s="137"/>
      <c r="E161" s="66"/>
      <c r="F161" s="55"/>
    </row>
    <row r="162" spans="3:6" ht="15" customHeight="1" x14ac:dyDescent="0.35">
      <c r="C162" s="194"/>
      <c r="D162" s="137"/>
      <c r="E162" s="66"/>
      <c r="F162" s="55"/>
    </row>
    <row r="163" spans="3:6" ht="15" customHeight="1" x14ac:dyDescent="0.35">
      <c r="C163" s="194"/>
      <c r="D163" s="137"/>
      <c r="E163" s="66"/>
      <c r="F163" s="55"/>
    </row>
    <row r="164" spans="3:6" ht="15" customHeight="1" x14ac:dyDescent="0.35">
      <c r="C164" s="194"/>
      <c r="D164" s="137"/>
      <c r="E164" s="66"/>
      <c r="F164" s="55"/>
    </row>
    <row r="165" spans="3:6" ht="15" customHeight="1" x14ac:dyDescent="0.35">
      <c r="C165" s="194"/>
      <c r="D165" s="137"/>
      <c r="E165" s="66"/>
      <c r="F165" s="55"/>
    </row>
    <row r="166" spans="3:6" ht="15" customHeight="1" x14ac:dyDescent="0.35">
      <c r="C166" s="194"/>
      <c r="D166" s="137"/>
      <c r="E166" s="66"/>
      <c r="F166" s="55"/>
    </row>
    <row r="167" spans="3:6" ht="15" customHeight="1" x14ac:dyDescent="0.35">
      <c r="C167" s="194"/>
      <c r="D167" s="137"/>
      <c r="E167" s="66"/>
      <c r="F167" s="55"/>
    </row>
    <row r="168" spans="3:6" ht="15" customHeight="1" x14ac:dyDescent="0.35">
      <c r="C168" s="194"/>
      <c r="D168" s="137"/>
      <c r="E168" s="66"/>
      <c r="F168" s="55"/>
    </row>
    <row r="169" spans="3:6" ht="15" customHeight="1" x14ac:dyDescent="0.35">
      <c r="C169" s="194"/>
      <c r="D169" s="137"/>
      <c r="E169" s="66"/>
      <c r="F169" s="55"/>
    </row>
    <row r="170" spans="3:6" ht="15" customHeight="1" x14ac:dyDescent="0.35">
      <c r="C170" s="194"/>
      <c r="D170" s="137"/>
      <c r="E170" s="66"/>
      <c r="F170" s="55"/>
    </row>
    <row r="171" spans="3:6" ht="15" customHeight="1" x14ac:dyDescent="0.35">
      <c r="C171" s="194"/>
      <c r="D171" s="137"/>
      <c r="E171" s="66"/>
      <c r="F171" s="55"/>
    </row>
    <row r="172" spans="3:6" ht="15" customHeight="1" x14ac:dyDescent="0.35">
      <c r="C172" s="194"/>
      <c r="D172" s="137"/>
      <c r="E172" s="66"/>
      <c r="F172" s="55"/>
    </row>
    <row r="173" spans="3:6" ht="15" customHeight="1" x14ac:dyDescent="0.35">
      <c r="C173" s="194"/>
      <c r="D173" s="137"/>
      <c r="E173" s="66"/>
      <c r="F173" s="55"/>
    </row>
    <row r="174" spans="3:6" ht="15" customHeight="1" x14ac:dyDescent="0.35">
      <c r="C174" s="194"/>
      <c r="D174" s="137"/>
      <c r="E174" s="66"/>
      <c r="F174" s="55"/>
    </row>
    <row r="175" spans="3:6" ht="15" customHeight="1" x14ac:dyDescent="0.35">
      <c r="C175" s="194"/>
      <c r="D175" s="137"/>
      <c r="E175" s="66"/>
      <c r="F175" s="55"/>
    </row>
    <row r="176" spans="3:6" ht="15" customHeight="1" x14ac:dyDescent="0.35">
      <c r="C176" s="194"/>
      <c r="D176" s="137"/>
      <c r="E176" s="66"/>
      <c r="F176" s="55"/>
    </row>
    <row r="177" spans="3:6" ht="15" customHeight="1" x14ac:dyDescent="0.35">
      <c r="C177" s="194"/>
      <c r="D177" s="137"/>
      <c r="E177" s="66"/>
      <c r="F177" s="55"/>
    </row>
    <row r="178" spans="3:6" ht="15" customHeight="1" x14ac:dyDescent="0.35">
      <c r="C178" s="194"/>
      <c r="D178" s="137"/>
      <c r="E178" s="66"/>
      <c r="F178" s="55"/>
    </row>
    <row r="179" spans="3:6" ht="15" customHeight="1" x14ac:dyDescent="0.35">
      <c r="C179" s="194"/>
      <c r="D179" s="137"/>
      <c r="E179" s="66"/>
      <c r="F179" s="55"/>
    </row>
    <row r="180" spans="3:6" ht="15" customHeight="1" x14ac:dyDescent="0.35">
      <c r="C180" s="194"/>
      <c r="D180" s="137"/>
      <c r="E180" s="66"/>
      <c r="F180" s="55"/>
    </row>
    <row r="181" spans="3:6" ht="15" customHeight="1" x14ac:dyDescent="0.35">
      <c r="C181" s="194"/>
      <c r="D181" s="137"/>
      <c r="E181" s="66"/>
      <c r="F181" s="55"/>
    </row>
    <row r="182" spans="3:6" ht="15" customHeight="1" x14ac:dyDescent="0.35">
      <c r="C182" s="194"/>
      <c r="D182" s="137"/>
      <c r="E182" s="66"/>
      <c r="F182" s="55"/>
    </row>
    <row r="183" spans="3:6" ht="15" customHeight="1" x14ac:dyDescent="0.35">
      <c r="C183" s="194"/>
      <c r="D183" s="137"/>
      <c r="E183" s="66"/>
      <c r="F183" s="55"/>
    </row>
    <row r="184" spans="3:6" ht="15" customHeight="1" x14ac:dyDescent="0.35">
      <c r="C184" s="194"/>
      <c r="D184" s="137"/>
      <c r="E184" s="66"/>
      <c r="F184" s="55"/>
    </row>
    <row r="185" spans="3:6" ht="15" customHeight="1" x14ac:dyDescent="0.35">
      <c r="C185" s="194"/>
      <c r="D185" s="137"/>
      <c r="E185" s="66"/>
      <c r="F185" s="55"/>
    </row>
    <row r="186" spans="3:6" ht="15" customHeight="1" x14ac:dyDescent="0.35">
      <c r="C186" s="194"/>
      <c r="D186" s="137"/>
      <c r="E186" s="66"/>
      <c r="F186" s="55"/>
    </row>
    <row r="187" spans="3:6" ht="15" customHeight="1" x14ac:dyDescent="0.35">
      <c r="C187" s="194"/>
      <c r="D187" s="137"/>
      <c r="E187" s="66"/>
      <c r="F187" s="55"/>
    </row>
    <row r="188" spans="3:6" ht="15" customHeight="1" x14ac:dyDescent="0.35">
      <c r="C188" s="194"/>
      <c r="D188" s="137"/>
      <c r="E188" s="66"/>
      <c r="F188" s="55"/>
    </row>
    <row r="189" spans="3:6" ht="15" customHeight="1" x14ac:dyDescent="0.35">
      <c r="C189" s="194"/>
      <c r="D189" s="137"/>
      <c r="E189" s="66"/>
      <c r="F189" s="55"/>
    </row>
    <row r="190" spans="3:6" ht="15" customHeight="1" x14ac:dyDescent="0.35">
      <c r="C190" s="194"/>
      <c r="D190" s="137"/>
      <c r="E190" s="66"/>
      <c r="F190" s="55"/>
    </row>
    <row r="191" spans="3:6" ht="15" customHeight="1" x14ac:dyDescent="0.35">
      <c r="C191" s="194"/>
      <c r="D191" s="137"/>
      <c r="E191" s="66"/>
      <c r="F191" s="55"/>
    </row>
    <row r="192" spans="3:6" ht="15" customHeight="1" x14ac:dyDescent="0.35">
      <c r="C192" s="194"/>
      <c r="D192" s="137"/>
      <c r="E192" s="66"/>
      <c r="F192" s="55"/>
    </row>
    <row r="193" spans="3:6" ht="15" customHeight="1" x14ac:dyDescent="0.35">
      <c r="C193" s="194"/>
      <c r="D193" s="137"/>
      <c r="E193" s="66"/>
      <c r="F193" s="55"/>
    </row>
    <row r="194" spans="3:6" ht="15" customHeight="1" x14ac:dyDescent="0.35">
      <c r="C194" s="194"/>
      <c r="D194" s="137"/>
      <c r="E194" s="66"/>
      <c r="F194" s="55"/>
    </row>
    <row r="195" spans="3:6" ht="15" customHeight="1" x14ac:dyDescent="0.35">
      <c r="C195" s="194"/>
      <c r="D195" s="137"/>
      <c r="E195" s="66"/>
      <c r="F195" s="55"/>
    </row>
    <row r="196" spans="3:6" ht="15" customHeight="1" x14ac:dyDescent="0.35">
      <c r="C196" s="194"/>
      <c r="D196" s="137"/>
      <c r="E196" s="66"/>
      <c r="F196" s="55"/>
    </row>
    <row r="197" spans="3:6" ht="15" customHeight="1" x14ac:dyDescent="0.35">
      <c r="C197" s="194"/>
      <c r="D197" s="137"/>
      <c r="E197" s="66"/>
      <c r="F197" s="55"/>
    </row>
    <row r="198" spans="3:6" ht="15" customHeight="1" x14ac:dyDescent="0.35">
      <c r="C198" s="194"/>
      <c r="D198" s="137"/>
      <c r="E198" s="66"/>
      <c r="F198" s="55"/>
    </row>
    <row r="199" spans="3:6" ht="15" customHeight="1" x14ac:dyDescent="0.35">
      <c r="C199" s="194"/>
      <c r="D199" s="137"/>
      <c r="E199" s="66"/>
      <c r="F199" s="55"/>
    </row>
    <row r="200" spans="3:6" ht="15" customHeight="1" x14ac:dyDescent="0.35">
      <c r="C200" s="194"/>
      <c r="D200" s="137"/>
      <c r="E200" s="66"/>
      <c r="F200" s="55"/>
    </row>
    <row r="201" spans="3:6" ht="15" customHeight="1" x14ac:dyDescent="0.35">
      <c r="C201" s="194"/>
      <c r="D201" s="137"/>
      <c r="E201" s="66"/>
      <c r="F201" s="55"/>
    </row>
    <row r="202" spans="3:6" ht="15" customHeight="1" x14ac:dyDescent="0.35">
      <c r="C202" s="194"/>
      <c r="D202" s="137"/>
      <c r="E202" s="66"/>
      <c r="F202" s="55"/>
    </row>
    <row r="203" spans="3:6" ht="15" customHeight="1" x14ac:dyDescent="0.35">
      <c r="C203" s="194"/>
      <c r="D203" s="137"/>
      <c r="E203" s="66"/>
      <c r="F203" s="55"/>
    </row>
    <row r="204" spans="3:6" ht="15" customHeight="1" x14ac:dyDescent="0.35">
      <c r="C204" s="194"/>
      <c r="D204" s="137"/>
      <c r="E204" s="66"/>
      <c r="F204" s="55"/>
    </row>
    <row r="205" spans="3:6" ht="15" customHeight="1" x14ac:dyDescent="0.35">
      <c r="C205" s="194"/>
      <c r="D205" s="137"/>
      <c r="E205" s="66"/>
      <c r="F205" s="55"/>
    </row>
    <row r="206" spans="3:6" ht="15" customHeight="1" x14ac:dyDescent="0.35">
      <c r="C206" s="194"/>
      <c r="D206" s="137"/>
      <c r="E206" s="66"/>
      <c r="F206" s="55"/>
    </row>
    <row r="207" spans="3:6" ht="15" customHeight="1" x14ac:dyDescent="0.35">
      <c r="C207" s="194"/>
      <c r="D207" s="137"/>
      <c r="E207" s="66"/>
      <c r="F207" s="55"/>
    </row>
    <row r="208" spans="3:6" ht="15" customHeight="1" x14ac:dyDescent="0.35">
      <c r="C208" s="194"/>
      <c r="D208" s="137"/>
      <c r="E208" s="66"/>
      <c r="F208" s="55"/>
    </row>
    <row r="209" spans="3:6" ht="15" customHeight="1" x14ac:dyDescent="0.35">
      <c r="C209" s="194"/>
      <c r="D209" s="137"/>
      <c r="E209" s="66"/>
      <c r="F209" s="55"/>
    </row>
    <row r="210" spans="3:6" ht="15" customHeight="1" x14ac:dyDescent="0.35">
      <c r="C210" s="194"/>
      <c r="D210" s="137"/>
      <c r="E210" s="66"/>
      <c r="F210" s="55"/>
    </row>
    <row r="211" spans="3:6" ht="15" customHeight="1" x14ac:dyDescent="0.35">
      <c r="C211" s="194"/>
      <c r="D211" s="137"/>
      <c r="E211" s="66"/>
      <c r="F211" s="55"/>
    </row>
    <row r="212" spans="3:6" ht="15" customHeight="1" x14ac:dyDescent="0.35">
      <c r="C212" s="194"/>
      <c r="D212" s="137"/>
      <c r="E212" s="66"/>
      <c r="F212" s="55"/>
    </row>
    <row r="213" spans="3:6" ht="15" customHeight="1" x14ac:dyDescent="0.35">
      <c r="C213" s="194"/>
      <c r="D213" s="137"/>
      <c r="E213" s="66"/>
      <c r="F213" s="55"/>
    </row>
    <row r="214" spans="3:6" ht="15" customHeight="1" x14ac:dyDescent="0.35">
      <c r="C214" s="194"/>
      <c r="D214" s="137"/>
      <c r="E214" s="66"/>
      <c r="F214" s="55"/>
    </row>
    <row r="215" spans="3:6" ht="15" customHeight="1" x14ac:dyDescent="0.35">
      <c r="C215" s="194"/>
      <c r="D215" s="137"/>
      <c r="E215" s="66"/>
      <c r="F215" s="55"/>
    </row>
    <row r="216" spans="3:6" ht="15" customHeight="1" x14ac:dyDescent="0.35">
      <c r="C216" s="194"/>
      <c r="D216" s="137"/>
      <c r="E216" s="66"/>
      <c r="F216" s="55"/>
    </row>
    <row r="217" spans="3:6" ht="15" customHeight="1" x14ac:dyDescent="0.35">
      <c r="C217" s="194"/>
      <c r="D217" s="137"/>
      <c r="E217" s="66"/>
      <c r="F217" s="55"/>
    </row>
    <row r="218" spans="3:6" ht="15" customHeight="1" x14ac:dyDescent="0.35">
      <c r="C218" s="194"/>
      <c r="D218" s="137"/>
      <c r="E218" s="66"/>
      <c r="F218" s="55"/>
    </row>
    <row r="219" spans="3:6" ht="15" customHeight="1" x14ac:dyDescent="0.35">
      <c r="C219" s="194"/>
      <c r="D219" s="137"/>
      <c r="E219" s="66"/>
      <c r="F219" s="55"/>
    </row>
    <row r="220" spans="3:6" ht="15" customHeight="1" x14ac:dyDescent="0.35">
      <c r="C220" s="194"/>
      <c r="D220" s="137"/>
      <c r="E220" s="66"/>
      <c r="F220" s="55"/>
    </row>
    <row r="221" spans="3:6" ht="15" customHeight="1" x14ac:dyDescent="0.35">
      <c r="C221" s="194"/>
      <c r="D221" s="137"/>
      <c r="E221" s="66"/>
      <c r="F221" s="55"/>
    </row>
    <row r="222" spans="3:6" ht="15" customHeight="1" x14ac:dyDescent="0.35">
      <c r="C222" s="194"/>
      <c r="D222" s="137"/>
      <c r="E222" s="66"/>
      <c r="F222" s="55"/>
    </row>
    <row r="223" spans="3:6" ht="15" customHeight="1" x14ac:dyDescent="0.35">
      <c r="C223" s="194"/>
      <c r="D223" s="137"/>
      <c r="E223" s="66"/>
      <c r="F223" s="55"/>
    </row>
    <row r="224" spans="3:6" ht="15" customHeight="1" x14ac:dyDescent="0.35">
      <c r="C224" s="194"/>
      <c r="D224" s="137"/>
      <c r="E224" s="66"/>
      <c r="F224" s="55"/>
    </row>
    <row r="225" spans="3:6" ht="15" customHeight="1" x14ac:dyDescent="0.35">
      <c r="C225" s="194"/>
      <c r="D225" s="137"/>
      <c r="E225" s="66"/>
      <c r="F225" s="55"/>
    </row>
    <row r="226" spans="3:6" ht="15" customHeight="1" x14ac:dyDescent="0.35">
      <c r="C226" s="194"/>
      <c r="D226" s="137"/>
      <c r="E226" s="66"/>
      <c r="F226" s="55"/>
    </row>
    <row r="227" spans="3:6" ht="15" customHeight="1" x14ac:dyDescent="0.35">
      <c r="C227" s="194"/>
      <c r="D227" s="137"/>
      <c r="E227" s="66"/>
      <c r="F227" s="55"/>
    </row>
    <row r="228" spans="3:6" ht="15" customHeight="1" x14ac:dyDescent="0.35">
      <c r="C228" s="194"/>
      <c r="D228" s="137"/>
      <c r="E228" s="66"/>
      <c r="F228" s="55"/>
    </row>
    <row r="229" spans="3:6" ht="15" customHeight="1" x14ac:dyDescent="0.35">
      <c r="C229" s="194"/>
      <c r="D229" s="137"/>
      <c r="E229" s="66"/>
      <c r="F229" s="55"/>
    </row>
    <row r="230" spans="3:6" ht="15" customHeight="1" x14ac:dyDescent="0.35">
      <c r="C230" s="194"/>
      <c r="D230" s="137"/>
      <c r="E230" s="66"/>
      <c r="F230" s="55"/>
    </row>
    <row r="231" spans="3:6" ht="15" customHeight="1" x14ac:dyDescent="0.35">
      <c r="C231" s="194"/>
      <c r="D231" s="137"/>
      <c r="E231" s="66"/>
      <c r="F231" s="55"/>
    </row>
    <row r="232" spans="3:6" ht="15" customHeight="1" x14ac:dyDescent="0.35">
      <c r="C232" s="194"/>
      <c r="D232" s="137"/>
      <c r="E232" s="66"/>
      <c r="F232" s="55"/>
    </row>
    <row r="233" spans="3:6" ht="15" customHeight="1" x14ac:dyDescent="0.35">
      <c r="C233" s="194"/>
      <c r="D233" s="137"/>
      <c r="E233" s="66"/>
      <c r="F233" s="55"/>
    </row>
    <row r="234" spans="3:6" ht="15" customHeight="1" x14ac:dyDescent="0.35">
      <c r="C234" s="194"/>
      <c r="D234" s="137"/>
      <c r="E234" s="66"/>
      <c r="F234" s="55"/>
    </row>
    <row r="235" spans="3:6" ht="15" customHeight="1" x14ac:dyDescent="0.35">
      <c r="C235" s="194"/>
      <c r="D235" s="137"/>
      <c r="E235" s="66"/>
      <c r="F235" s="55"/>
    </row>
    <row r="236" spans="3:6" ht="15" customHeight="1" x14ac:dyDescent="0.35">
      <c r="C236" s="194"/>
      <c r="D236" s="137"/>
      <c r="E236" s="66"/>
      <c r="F236" s="55"/>
    </row>
    <row r="237" spans="3:6" ht="15" customHeight="1" x14ac:dyDescent="0.35">
      <c r="C237" s="194"/>
      <c r="D237" s="137"/>
      <c r="E237" s="66"/>
      <c r="F237" s="55"/>
    </row>
    <row r="238" spans="3:6" ht="15" customHeight="1" x14ac:dyDescent="0.35">
      <c r="C238" s="194"/>
      <c r="D238" s="137"/>
      <c r="E238" s="66"/>
      <c r="F238" s="55"/>
    </row>
    <row r="239" spans="3:6" ht="15" customHeight="1" x14ac:dyDescent="0.35">
      <c r="C239" s="194"/>
      <c r="D239" s="137"/>
      <c r="E239" s="66"/>
      <c r="F239" s="55"/>
    </row>
    <row r="240" spans="3:6" ht="15" customHeight="1" x14ac:dyDescent="0.35">
      <c r="C240" s="194"/>
      <c r="D240" s="137"/>
      <c r="E240" s="66"/>
      <c r="F240" s="55"/>
    </row>
    <row r="241" spans="3:6" ht="15" customHeight="1" x14ac:dyDescent="0.35">
      <c r="C241" s="194"/>
      <c r="D241" s="137"/>
      <c r="E241" s="66"/>
      <c r="F241" s="55"/>
    </row>
    <row r="242" spans="3:6" ht="15" customHeight="1" x14ac:dyDescent="0.35">
      <c r="C242" s="194"/>
      <c r="D242" s="137"/>
      <c r="E242" s="66"/>
      <c r="F242" s="55"/>
    </row>
    <row r="243" spans="3:6" ht="15" customHeight="1" x14ac:dyDescent="0.35">
      <c r="C243" s="194"/>
      <c r="D243" s="137"/>
      <c r="E243" s="66"/>
      <c r="F243" s="55"/>
    </row>
    <row r="244" spans="3:6" ht="15" customHeight="1" x14ac:dyDescent="0.35">
      <c r="C244" s="194"/>
      <c r="D244" s="137"/>
      <c r="E244" s="66"/>
      <c r="F244" s="55"/>
    </row>
    <row r="245" spans="3:6" ht="15" customHeight="1" x14ac:dyDescent="0.35">
      <c r="C245" s="194"/>
      <c r="D245" s="137"/>
      <c r="E245" s="66"/>
      <c r="F245" s="55"/>
    </row>
    <row r="246" spans="3:6" ht="15" customHeight="1" x14ac:dyDescent="0.35">
      <c r="C246" s="194"/>
      <c r="D246" s="137"/>
      <c r="E246" s="66"/>
      <c r="F246" s="55"/>
    </row>
    <row r="247" spans="3:6" ht="15" customHeight="1" x14ac:dyDescent="0.35">
      <c r="C247" s="194"/>
      <c r="D247" s="137"/>
      <c r="E247" s="66"/>
      <c r="F247" s="55"/>
    </row>
    <row r="248" spans="3:6" ht="15" customHeight="1" x14ac:dyDescent="0.35">
      <c r="C248" s="194"/>
      <c r="D248" s="137"/>
      <c r="E248" s="66"/>
      <c r="F248" s="55"/>
    </row>
    <row r="249" spans="3:6" ht="15" customHeight="1" x14ac:dyDescent="0.35">
      <c r="C249" s="194"/>
      <c r="D249" s="137"/>
      <c r="E249" s="66"/>
      <c r="F249" s="55"/>
    </row>
    <row r="250" spans="3:6" ht="15" customHeight="1" x14ac:dyDescent="0.35">
      <c r="C250" s="194"/>
      <c r="D250" s="137"/>
      <c r="E250" s="66"/>
      <c r="F250" s="55"/>
    </row>
    <row r="251" spans="3:6" ht="15" customHeight="1" x14ac:dyDescent="0.35">
      <c r="C251" s="194"/>
      <c r="D251" s="137"/>
      <c r="E251" s="66"/>
      <c r="F251" s="55"/>
    </row>
    <row r="252" spans="3:6" ht="15" customHeight="1" x14ac:dyDescent="0.35">
      <c r="C252" s="194"/>
      <c r="D252" s="137"/>
      <c r="E252" s="66"/>
      <c r="F252" s="55"/>
    </row>
    <row r="253" spans="3:6" ht="15" customHeight="1" x14ac:dyDescent="0.35">
      <c r="C253" s="194"/>
      <c r="D253" s="137"/>
      <c r="E253" s="66"/>
      <c r="F253" s="55"/>
    </row>
    <row r="254" spans="3:6" ht="15" customHeight="1" x14ac:dyDescent="0.35">
      <c r="C254" s="194"/>
      <c r="D254" s="137"/>
      <c r="E254" s="66"/>
      <c r="F254" s="55"/>
    </row>
    <row r="255" spans="3:6" ht="15" customHeight="1" x14ac:dyDescent="0.35">
      <c r="C255" s="194"/>
      <c r="D255" s="137"/>
      <c r="E255" s="66"/>
      <c r="F255" s="55"/>
    </row>
    <row r="256" spans="3:6" ht="15" customHeight="1" x14ac:dyDescent="0.35">
      <c r="C256" s="194"/>
      <c r="D256" s="137"/>
      <c r="E256" s="66"/>
      <c r="F256" s="55"/>
    </row>
    <row r="257" spans="3:6" ht="15" customHeight="1" x14ac:dyDescent="0.35">
      <c r="C257" s="194"/>
      <c r="D257" s="137"/>
      <c r="E257" s="66"/>
      <c r="F257" s="55"/>
    </row>
    <row r="258" spans="3:6" ht="15" customHeight="1" x14ac:dyDescent="0.35">
      <c r="C258" s="194"/>
      <c r="D258" s="137"/>
      <c r="E258" s="66"/>
      <c r="F258" s="55"/>
    </row>
    <row r="259" spans="3:6" ht="15" customHeight="1" x14ac:dyDescent="0.35">
      <c r="C259" s="194"/>
      <c r="D259" s="137"/>
      <c r="E259" s="66"/>
      <c r="F259" s="55"/>
    </row>
    <row r="260" spans="3:6" ht="15" customHeight="1" x14ac:dyDescent="0.35">
      <c r="C260" s="194"/>
      <c r="D260" s="137"/>
      <c r="E260" s="66"/>
      <c r="F260" s="55"/>
    </row>
    <row r="261" spans="3:6" ht="15" customHeight="1" x14ac:dyDescent="0.35">
      <c r="C261" s="194"/>
      <c r="D261" s="137"/>
      <c r="E261" s="66"/>
      <c r="F261" s="55"/>
    </row>
    <row r="262" spans="3:6" ht="15" customHeight="1" x14ac:dyDescent="0.35">
      <c r="C262" s="194"/>
      <c r="D262" s="137"/>
      <c r="E262" s="66"/>
      <c r="F262" s="55"/>
    </row>
    <row r="263" spans="3:6" ht="15" customHeight="1" x14ac:dyDescent="0.35">
      <c r="C263" s="194"/>
      <c r="D263" s="137"/>
      <c r="E263" s="66"/>
      <c r="F263" s="55"/>
    </row>
    <row r="264" spans="3:6" ht="15" customHeight="1" x14ac:dyDescent="0.35">
      <c r="C264" s="194"/>
      <c r="D264" s="137"/>
      <c r="E264" s="66"/>
      <c r="F264" s="55"/>
    </row>
    <row r="265" spans="3:6" ht="15" customHeight="1" x14ac:dyDescent="0.35">
      <c r="C265" s="194"/>
      <c r="D265" s="137"/>
      <c r="E265" s="66"/>
      <c r="F265" s="55"/>
    </row>
    <row r="266" spans="3:6" ht="15" customHeight="1" x14ac:dyDescent="0.35">
      <c r="C266" s="194"/>
      <c r="D266" s="137"/>
      <c r="E266" s="66"/>
      <c r="F266" s="55"/>
    </row>
    <row r="267" spans="3:6" ht="15" customHeight="1" x14ac:dyDescent="0.35">
      <c r="C267" s="194"/>
      <c r="D267" s="137"/>
      <c r="E267" s="66"/>
      <c r="F267" s="55"/>
    </row>
    <row r="268" spans="3:6" ht="15" customHeight="1" x14ac:dyDescent="0.35">
      <c r="C268" s="194"/>
      <c r="D268" s="137"/>
      <c r="E268" s="66"/>
      <c r="F268" s="55"/>
    </row>
    <row r="269" spans="3:6" ht="15" customHeight="1" x14ac:dyDescent="0.35">
      <c r="C269" s="194"/>
      <c r="D269" s="137"/>
      <c r="E269" s="66"/>
      <c r="F269" s="55"/>
    </row>
    <row r="270" spans="3:6" ht="15" customHeight="1" x14ac:dyDescent="0.35">
      <c r="C270" s="194"/>
      <c r="D270" s="137"/>
      <c r="E270" s="66"/>
      <c r="F270" s="55"/>
    </row>
    <row r="271" spans="3:6" ht="15" customHeight="1" x14ac:dyDescent="0.35">
      <c r="C271" s="194"/>
      <c r="D271" s="137"/>
      <c r="E271" s="66"/>
      <c r="F271" s="55"/>
    </row>
    <row r="272" spans="3:6" ht="15" customHeight="1" x14ac:dyDescent="0.35">
      <c r="C272" s="194"/>
      <c r="D272" s="137"/>
      <c r="E272" s="66"/>
      <c r="F272" s="55"/>
    </row>
    <row r="273" spans="3:6" ht="15" customHeight="1" x14ac:dyDescent="0.35">
      <c r="C273" s="194"/>
      <c r="D273" s="137"/>
      <c r="E273" s="66"/>
      <c r="F273" s="55"/>
    </row>
    <row r="274" spans="3:6" ht="15" customHeight="1" x14ac:dyDescent="0.35">
      <c r="C274" s="194"/>
      <c r="D274" s="137"/>
      <c r="E274" s="66"/>
      <c r="F274" s="55"/>
    </row>
    <row r="275" spans="3:6" ht="15" customHeight="1" x14ac:dyDescent="0.35">
      <c r="C275" s="194"/>
      <c r="D275" s="137"/>
      <c r="E275" s="66"/>
      <c r="F275" s="55"/>
    </row>
    <row r="276" spans="3:6" ht="15" customHeight="1" x14ac:dyDescent="0.35">
      <c r="C276" s="194"/>
      <c r="D276" s="137"/>
      <c r="E276" s="66"/>
      <c r="F276" s="55"/>
    </row>
    <row r="277" spans="3:6" ht="15" customHeight="1" x14ac:dyDescent="0.35">
      <c r="C277" s="194"/>
      <c r="D277" s="137"/>
      <c r="E277" s="66"/>
      <c r="F277" s="55"/>
    </row>
    <row r="278" spans="3:6" ht="15" customHeight="1" x14ac:dyDescent="0.35">
      <c r="C278" s="194"/>
      <c r="D278" s="137"/>
      <c r="E278" s="66"/>
      <c r="F278" s="55"/>
    </row>
    <row r="279" spans="3:6" ht="15" customHeight="1" x14ac:dyDescent="0.35">
      <c r="C279" s="194"/>
      <c r="D279" s="137"/>
      <c r="E279" s="66"/>
      <c r="F279" s="55"/>
    </row>
    <row r="280" spans="3:6" ht="15" customHeight="1" x14ac:dyDescent="0.35">
      <c r="C280" s="194"/>
      <c r="D280" s="137"/>
      <c r="E280" s="66"/>
      <c r="F280" s="55"/>
    </row>
    <row r="281" spans="3:6" ht="15" customHeight="1" x14ac:dyDescent="0.35">
      <c r="C281" s="194"/>
      <c r="D281" s="137"/>
      <c r="E281" s="66"/>
      <c r="F281" s="55"/>
    </row>
    <row r="282" spans="3:6" ht="15" customHeight="1" x14ac:dyDescent="0.35">
      <c r="C282" s="194"/>
      <c r="D282" s="137"/>
      <c r="E282" s="66"/>
      <c r="F282" s="55"/>
    </row>
    <row r="283" spans="3:6" ht="15" customHeight="1" x14ac:dyDescent="0.35">
      <c r="C283" s="194"/>
      <c r="D283" s="137"/>
      <c r="E283" s="66"/>
      <c r="F283" s="55"/>
    </row>
    <row r="284" spans="3:6" ht="15" customHeight="1" x14ac:dyDescent="0.35">
      <c r="C284" s="194"/>
      <c r="D284" s="137"/>
      <c r="E284" s="66"/>
      <c r="F284" s="55"/>
    </row>
    <row r="285" spans="3:6" ht="15" customHeight="1" x14ac:dyDescent="0.35">
      <c r="C285" s="194"/>
      <c r="D285" s="137"/>
      <c r="E285" s="66"/>
      <c r="F285" s="55"/>
    </row>
    <row r="286" spans="3:6" ht="15" customHeight="1" x14ac:dyDescent="0.35">
      <c r="C286" s="194"/>
      <c r="D286" s="137"/>
      <c r="E286" s="66"/>
      <c r="F286" s="55"/>
    </row>
    <row r="287" spans="3:6" ht="15" customHeight="1" x14ac:dyDescent="0.35">
      <c r="C287" s="194"/>
      <c r="D287" s="137"/>
      <c r="E287" s="66"/>
      <c r="F287" s="55"/>
    </row>
    <row r="288" spans="3:6" ht="15" customHeight="1" x14ac:dyDescent="0.35">
      <c r="C288" s="194"/>
      <c r="D288" s="137"/>
      <c r="E288" s="66"/>
      <c r="F288" s="55"/>
    </row>
    <row r="289" spans="3:6" ht="15" customHeight="1" x14ac:dyDescent="0.35">
      <c r="C289" s="194"/>
      <c r="D289" s="137"/>
      <c r="E289" s="66"/>
      <c r="F289" s="55"/>
    </row>
    <row r="290" spans="3:6" ht="15" customHeight="1" x14ac:dyDescent="0.35">
      <c r="C290" s="194"/>
      <c r="D290" s="137"/>
      <c r="E290" s="66"/>
      <c r="F290" s="55"/>
    </row>
    <row r="291" spans="3:6" ht="15" customHeight="1" x14ac:dyDescent="0.35">
      <c r="C291" s="194"/>
      <c r="D291" s="137"/>
      <c r="E291" s="66"/>
      <c r="F291" s="55"/>
    </row>
    <row r="292" spans="3:6" ht="15" customHeight="1" x14ac:dyDescent="0.35">
      <c r="C292" s="194"/>
      <c r="D292" s="137"/>
      <c r="E292" s="66"/>
      <c r="F292" s="55"/>
    </row>
    <row r="293" spans="3:6" ht="15" customHeight="1" x14ac:dyDescent="0.35">
      <c r="C293" s="194"/>
      <c r="D293" s="137"/>
      <c r="E293" s="66"/>
      <c r="F293" s="55"/>
    </row>
    <row r="294" spans="3:6" ht="15" customHeight="1" x14ac:dyDescent="0.35">
      <c r="C294" s="194"/>
      <c r="D294" s="137"/>
      <c r="E294" s="66"/>
      <c r="F294" s="55"/>
    </row>
    <row r="295" spans="3:6" ht="15" customHeight="1" x14ac:dyDescent="0.35">
      <c r="C295" s="194"/>
      <c r="D295" s="137"/>
      <c r="E295" s="66"/>
      <c r="F295" s="55"/>
    </row>
    <row r="296" spans="3:6" ht="15" customHeight="1" x14ac:dyDescent="0.35">
      <c r="C296" s="194"/>
      <c r="D296" s="137"/>
      <c r="E296" s="66"/>
      <c r="F296" s="55"/>
    </row>
    <row r="297" spans="3:6" ht="15" customHeight="1" x14ac:dyDescent="0.35">
      <c r="C297" s="194"/>
      <c r="D297" s="137"/>
      <c r="E297" s="66"/>
      <c r="F297" s="55"/>
    </row>
    <row r="298" spans="3:6" ht="15" customHeight="1" x14ac:dyDescent="0.35">
      <c r="C298" s="194"/>
      <c r="D298" s="137"/>
      <c r="E298" s="66"/>
      <c r="F298" s="55"/>
    </row>
    <row r="299" spans="3:6" ht="15" customHeight="1" x14ac:dyDescent="0.35">
      <c r="C299" s="194"/>
      <c r="D299" s="137"/>
      <c r="E299" s="66"/>
      <c r="F299" s="55"/>
    </row>
    <row r="300" spans="3:6" ht="15" customHeight="1" x14ac:dyDescent="0.35">
      <c r="C300" s="194"/>
      <c r="D300" s="137"/>
      <c r="E300" s="66"/>
      <c r="F300" s="55"/>
    </row>
    <row r="301" spans="3:6" ht="15" customHeight="1" x14ac:dyDescent="0.35">
      <c r="C301" s="194"/>
      <c r="D301" s="137"/>
      <c r="E301" s="66"/>
      <c r="F301" s="55"/>
    </row>
    <row r="302" spans="3:6" ht="15" customHeight="1" x14ac:dyDescent="0.35">
      <c r="C302" s="194"/>
      <c r="D302" s="137"/>
      <c r="E302" s="66"/>
      <c r="F302" s="55"/>
    </row>
    <row r="303" spans="3:6" ht="15" customHeight="1" x14ac:dyDescent="0.35">
      <c r="C303" s="194"/>
      <c r="D303" s="137"/>
      <c r="E303" s="66"/>
      <c r="F303" s="55"/>
    </row>
    <row r="304" spans="3:6" ht="15" customHeight="1" x14ac:dyDescent="0.35">
      <c r="C304" s="194"/>
      <c r="D304" s="137"/>
      <c r="E304" s="66"/>
      <c r="F304" s="55"/>
    </row>
    <row r="305" spans="3:6" ht="15" customHeight="1" x14ac:dyDescent="0.35">
      <c r="C305" s="194"/>
      <c r="D305" s="137"/>
      <c r="E305" s="66"/>
      <c r="F305" s="55"/>
    </row>
    <row r="306" spans="3:6" ht="15" customHeight="1" x14ac:dyDescent="0.35">
      <c r="C306" s="194"/>
      <c r="D306" s="137"/>
      <c r="E306" s="66"/>
      <c r="F306" s="55"/>
    </row>
    <row r="307" spans="3:6" ht="15" customHeight="1" x14ac:dyDescent="0.35">
      <c r="C307" s="194"/>
      <c r="D307" s="137"/>
      <c r="E307" s="66"/>
      <c r="F307" s="55"/>
    </row>
    <row r="308" spans="3:6" ht="15" customHeight="1" x14ac:dyDescent="0.35">
      <c r="C308" s="194"/>
      <c r="D308" s="137"/>
      <c r="E308" s="66"/>
      <c r="F308" s="55"/>
    </row>
    <row r="309" spans="3:6" ht="15" customHeight="1" x14ac:dyDescent="0.35">
      <c r="C309" s="194"/>
      <c r="D309" s="137"/>
      <c r="E309" s="66"/>
      <c r="F309" s="55"/>
    </row>
    <row r="310" spans="3:6" ht="15" customHeight="1" x14ac:dyDescent="0.35">
      <c r="C310" s="194"/>
      <c r="D310" s="137"/>
      <c r="E310" s="66"/>
      <c r="F310" s="55"/>
    </row>
    <row r="311" spans="3:6" ht="15" customHeight="1" x14ac:dyDescent="0.35">
      <c r="C311" s="194"/>
      <c r="D311" s="137"/>
      <c r="E311" s="66"/>
      <c r="F311" s="55"/>
    </row>
    <row r="312" spans="3:6" ht="15" customHeight="1" x14ac:dyDescent="0.35">
      <c r="C312" s="194"/>
      <c r="D312" s="137"/>
      <c r="E312" s="66"/>
      <c r="F312" s="55"/>
    </row>
    <row r="313" spans="3:6" ht="15" customHeight="1" x14ac:dyDescent="0.35">
      <c r="C313" s="194"/>
      <c r="D313" s="137"/>
      <c r="E313" s="66"/>
      <c r="F313" s="55"/>
    </row>
    <row r="314" spans="3:6" ht="15" customHeight="1" x14ac:dyDescent="0.35">
      <c r="C314" s="194"/>
      <c r="D314" s="137"/>
      <c r="E314" s="66"/>
      <c r="F314" s="55"/>
    </row>
    <row r="315" spans="3:6" ht="15" customHeight="1" x14ac:dyDescent="0.35">
      <c r="C315" s="194"/>
      <c r="D315" s="137"/>
      <c r="E315" s="66"/>
      <c r="F315" s="55"/>
    </row>
    <row r="316" spans="3:6" ht="15" customHeight="1" x14ac:dyDescent="0.35">
      <c r="C316" s="194"/>
      <c r="D316" s="137"/>
      <c r="E316" s="66"/>
      <c r="F316" s="55"/>
    </row>
    <row r="317" spans="3:6" ht="15" customHeight="1" x14ac:dyDescent="0.35">
      <c r="C317" s="194"/>
      <c r="D317" s="137"/>
      <c r="E317" s="66"/>
      <c r="F317" s="55"/>
    </row>
    <row r="318" spans="3:6" ht="15" customHeight="1" x14ac:dyDescent="0.35">
      <c r="C318" s="194"/>
      <c r="D318" s="137"/>
      <c r="E318" s="66"/>
      <c r="F318" s="55"/>
    </row>
    <row r="319" spans="3:6" ht="15" customHeight="1" x14ac:dyDescent="0.35">
      <c r="C319" s="194"/>
      <c r="D319" s="137"/>
      <c r="E319" s="66"/>
      <c r="F319" s="55"/>
    </row>
    <row r="320" spans="3:6" ht="15" customHeight="1" x14ac:dyDescent="0.35">
      <c r="C320" s="194"/>
      <c r="D320" s="137"/>
      <c r="E320" s="66"/>
      <c r="F320" s="55"/>
    </row>
    <row r="321" spans="3:6" ht="15" customHeight="1" x14ac:dyDescent="0.35">
      <c r="C321" s="194"/>
      <c r="D321" s="137"/>
      <c r="E321" s="66"/>
      <c r="F321" s="55"/>
    </row>
    <row r="322" spans="3:6" ht="15" customHeight="1" x14ac:dyDescent="0.35">
      <c r="C322" s="194"/>
      <c r="D322" s="137"/>
      <c r="E322" s="66"/>
      <c r="F322" s="55"/>
    </row>
    <row r="323" spans="3:6" ht="15" customHeight="1" x14ac:dyDescent="0.35">
      <c r="C323" s="194"/>
      <c r="D323" s="137"/>
      <c r="E323" s="66"/>
      <c r="F323" s="55"/>
    </row>
    <row r="324" spans="3:6" ht="15" customHeight="1" x14ac:dyDescent="0.35">
      <c r="C324" s="194"/>
      <c r="D324" s="137"/>
      <c r="E324" s="66"/>
      <c r="F324" s="55"/>
    </row>
    <row r="325" spans="3:6" ht="15" customHeight="1" x14ac:dyDescent="0.35">
      <c r="C325" s="194"/>
      <c r="D325" s="137"/>
      <c r="E325" s="66"/>
      <c r="F325" s="55"/>
    </row>
    <row r="326" spans="3:6" ht="15" customHeight="1" x14ac:dyDescent="0.35">
      <c r="C326" s="194"/>
      <c r="D326" s="137"/>
      <c r="E326" s="66"/>
      <c r="F326" s="55"/>
    </row>
    <row r="327" spans="3:6" ht="15" customHeight="1" x14ac:dyDescent="0.35">
      <c r="C327" s="194"/>
      <c r="D327" s="137"/>
      <c r="E327" s="66"/>
      <c r="F327" s="55"/>
    </row>
    <row r="328" spans="3:6" ht="15" customHeight="1" x14ac:dyDescent="0.35">
      <c r="C328" s="194"/>
      <c r="D328" s="137"/>
      <c r="E328" s="66"/>
      <c r="F328" s="55"/>
    </row>
    <row r="329" spans="3:6" ht="15" customHeight="1" x14ac:dyDescent="0.35">
      <c r="C329" s="194"/>
      <c r="D329" s="137"/>
      <c r="E329" s="66"/>
      <c r="F329" s="55"/>
    </row>
    <row r="330" spans="3:6" ht="15" customHeight="1" x14ac:dyDescent="0.35">
      <c r="C330" s="194"/>
      <c r="D330" s="137"/>
      <c r="E330" s="66"/>
      <c r="F330" s="55"/>
    </row>
    <row r="331" spans="3:6" ht="15" customHeight="1" x14ac:dyDescent="0.35">
      <c r="C331" s="194"/>
      <c r="D331" s="137"/>
      <c r="E331" s="66"/>
      <c r="F331" s="55"/>
    </row>
    <row r="332" spans="3:6" ht="15" customHeight="1" x14ac:dyDescent="0.35">
      <c r="C332" s="194"/>
      <c r="D332" s="137"/>
      <c r="E332" s="66"/>
      <c r="F332" s="55"/>
    </row>
    <row r="333" spans="3:6" ht="15" customHeight="1" x14ac:dyDescent="0.35">
      <c r="C333" s="194"/>
      <c r="D333" s="137"/>
      <c r="E333" s="66"/>
      <c r="F333" s="55"/>
    </row>
    <row r="334" spans="3:6" ht="15" customHeight="1" x14ac:dyDescent="0.35">
      <c r="C334" s="194"/>
      <c r="D334" s="137"/>
      <c r="E334" s="66"/>
      <c r="F334" s="55"/>
    </row>
    <row r="335" spans="3:6" ht="15" customHeight="1" x14ac:dyDescent="0.35">
      <c r="C335" s="194"/>
      <c r="D335" s="137"/>
      <c r="E335" s="66"/>
      <c r="F335" s="55"/>
    </row>
    <row r="336" spans="3:6" ht="15" customHeight="1" x14ac:dyDescent="0.35">
      <c r="C336" s="194"/>
      <c r="D336" s="137"/>
      <c r="E336" s="66"/>
      <c r="F336" s="55"/>
    </row>
    <row r="337" spans="3:6" ht="15" customHeight="1" x14ac:dyDescent="0.35">
      <c r="C337" s="194"/>
      <c r="D337" s="137"/>
      <c r="E337" s="66"/>
      <c r="F337" s="55"/>
    </row>
    <row r="338" spans="3:6" ht="15" customHeight="1" x14ac:dyDescent="0.35">
      <c r="C338" s="194"/>
      <c r="D338" s="137"/>
      <c r="E338" s="66"/>
      <c r="F338" s="55"/>
    </row>
    <row r="339" spans="3:6" ht="15" customHeight="1" x14ac:dyDescent="0.35">
      <c r="C339" s="194"/>
      <c r="D339" s="137"/>
      <c r="E339" s="66"/>
      <c r="F339" s="55"/>
    </row>
    <row r="340" spans="3:6" ht="15" customHeight="1" x14ac:dyDescent="0.35">
      <c r="C340" s="194"/>
      <c r="D340" s="137"/>
      <c r="E340" s="66"/>
      <c r="F340" s="55"/>
    </row>
    <row r="341" spans="3:6" ht="15" customHeight="1" x14ac:dyDescent="0.35">
      <c r="C341" s="194"/>
      <c r="D341" s="137"/>
      <c r="E341" s="66"/>
      <c r="F341" s="55"/>
    </row>
    <row r="342" spans="3:6" ht="15" customHeight="1" x14ac:dyDescent="0.35">
      <c r="C342" s="194"/>
      <c r="D342" s="137"/>
      <c r="E342" s="66"/>
      <c r="F342" s="55"/>
    </row>
    <row r="343" spans="3:6" ht="15" customHeight="1" x14ac:dyDescent="0.35">
      <c r="C343" s="194"/>
      <c r="D343" s="137"/>
      <c r="E343" s="66"/>
      <c r="F343" s="55"/>
    </row>
    <row r="344" spans="3:6" ht="15" customHeight="1" x14ac:dyDescent="0.35">
      <c r="C344" s="194"/>
      <c r="D344" s="137"/>
      <c r="E344" s="66"/>
      <c r="F344" s="55"/>
    </row>
    <row r="345" spans="3:6" ht="15" customHeight="1" x14ac:dyDescent="0.35">
      <c r="C345" s="194"/>
      <c r="D345" s="137"/>
      <c r="E345" s="66"/>
      <c r="F345" s="55"/>
    </row>
    <row r="346" spans="3:6" ht="15" customHeight="1" x14ac:dyDescent="0.35">
      <c r="C346" s="194"/>
      <c r="D346" s="137"/>
      <c r="E346" s="66"/>
      <c r="F346" s="55"/>
    </row>
    <row r="347" spans="3:6" ht="15" customHeight="1" x14ac:dyDescent="0.35">
      <c r="C347" s="194"/>
      <c r="D347" s="137"/>
      <c r="E347" s="66"/>
      <c r="F347" s="55"/>
    </row>
    <row r="348" spans="3:6" ht="15" customHeight="1" x14ac:dyDescent="0.35">
      <c r="C348" s="194"/>
      <c r="D348" s="137"/>
      <c r="E348" s="66"/>
      <c r="F348" s="55"/>
    </row>
    <row r="349" spans="3:6" ht="15" customHeight="1" x14ac:dyDescent="0.35">
      <c r="C349" s="194"/>
      <c r="D349" s="137"/>
      <c r="E349" s="66"/>
      <c r="F349" s="55"/>
    </row>
    <row r="350" spans="3:6" ht="15" customHeight="1" x14ac:dyDescent="0.35">
      <c r="C350" s="194"/>
      <c r="D350" s="137"/>
      <c r="E350" s="66"/>
      <c r="F350" s="55"/>
    </row>
    <row r="351" spans="3:6" ht="15" customHeight="1" x14ac:dyDescent="0.35">
      <c r="C351" s="194"/>
      <c r="D351" s="137"/>
      <c r="E351" s="66"/>
      <c r="F351" s="55"/>
    </row>
    <row r="352" spans="3:6" ht="15" customHeight="1" x14ac:dyDescent="0.35">
      <c r="C352" s="194"/>
      <c r="D352" s="137"/>
      <c r="E352" s="66"/>
      <c r="F352" s="55"/>
    </row>
    <row r="353" spans="3:6" ht="15" customHeight="1" x14ac:dyDescent="0.35">
      <c r="C353" s="194"/>
      <c r="D353" s="137"/>
      <c r="E353" s="66"/>
      <c r="F353" s="55"/>
    </row>
    <row r="354" spans="3:6" ht="15" customHeight="1" x14ac:dyDescent="0.35">
      <c r="C354" s="194"/>
      <c r="D354" s="137"/>
      <c r="E354" s="66"/>
      <c r="F354" s="55"/>
    </row>
    <row r="355" spans="3:6" ht="15" customHeight="1" x14ac:dyDescent="0.35">
      <c r="C355" s="194"/>
      <c r="D355" s="137"/>
      <c r="E355" s="66"/>
      <c r="F355" s="55"/>
    </row>
    <row r="356" spans="3:6" ht="15" customHeight="1" x14ac:dyDescent="0.35">
      <c r="C356" s="194"/>
      <c r="D356" s="137"/>
      <c r="E356" s="66"/>
      <c r="F356" s="55"/>
    </row>
    <row r="357" spans="3:6" ht="15" customHeight="1" x14ac:dyDescent="0.35">
      <c r="C357" s="194"/>
      <c r="D357" s="137"/>
      <c r="E357" s="66"/>
      <c r="F357" s="55"/>
    </row>
    <row r="358" spans="3:6" ht="15" customHeight="1" x14ac:dyDescent="0.35">
      <c r="C358" s="194"/>
      <c r="D358" s="137"/>
      <c r="E358" s="66"/>
      <c r="F358" s="55"/>
    </row>
    <row r="359" spans="3:6" ht="15" customHeight="1" x14ac:dyDescent="0.35">
      <c r="C359" s="194"/>
      <c r="D359" s="137"/>
      <c r="E359" s="66"/>
      <c r="F359" s="55"/>
    </row>
    <row r="360" spans="3:6" ht="15" customHeight="1" x14ac:dyDescent="0.35">
      <c r="C360" s="194"/>
      <c r="D360" s="137"/>
      <c r="E360" s="66"/>
      <c r="F360" s="55"/>
    </row>
    <row r="361" spans="3:6" ht="15" customHeight="1" x14ac:dyDescent="0.35">
      <c r="C361" s="194"/>
      <c r="D361" s="137"/>
      <c r="E361" s="66"/>
      <c r="F361" s="55"/>
    </row>
    <row r="362" spans="3:6" ht="15" customHeight="1" x14ac:dyDescent="0.35">
      <c r="C362" s="194"/>
      <c r="D362" s="137"/>
      <c r="E362" s="66"/>
      <c r="F362" s="55"/>
    </row>
    <row r="363" spans="3:6" ht="15" customHeight="1" x14ac:dyDescent="0.35">
      <c r="C363" s="194"/>
      <c r="D363" s="137"/>
      <c r="E363" s="66"/>
      <c r="F363" s="55"/>
    </row>
    <row r="364" spans="3:6" ht="15" customHeight="1" x14ac:dyDescent="0.35">
      <c r="C364" s="194"/>
      <c r="D364" s="137"/>
      <c r="E364" s="66"/>
      <c r="F364" s="55"/>
    </row>
    <row r="365" spans="3:6" ht="15" customHeight="1" x14ac:dyDescent="0.35">
      <c r="C365" s="194"/>
      <c r="D365" s="137"/>
      <c r="E365" s="66"/>
      <c r="F365" s="55"/>
    </row>
    <row r="366" spans="3:6" ht="15" customHeight="1" x14ac:dyDescent="0.35">
      <c r="C366" s="194"/>
      <c r="D366" s="137"/>
      <c r="E366" s="66"/>
      <c r="F366" s="55"/>
    </row>
    <row r="367" spans="3:6" ht="15" customHeight="1" x14ac:dyDescent="0.35">
      <c r="C367" s="194"/>
      <c r="D367" s="137"/>
      <c r="E367" s="66"/>
      <c r="F367" s="55"/>
    </row>
    <row r="368" spans="3:6" ht="15" customHeight="1" x14ac:dyDescent="0.35">
      <c r="C368" s="194"/>
      <c r="D368" s="137"/>
      <c r="E368" s="66"/>
      <c r="F368" s="55"/>
    </row>
    <row r="369" spans="3:6" ht="15" customHeight="1" x14ac:dyDescent="0.35">
      <c r="C369" s="194"/>
      <c r="D369" s="137"/>
      <c r="E369" s="66"/>
      <c r="F369" s="55"/>
    </row>
    <row r="370" spans="3:6" ht="15" customHeight="1" x14ac:dyDescent="0.35">
      <c r="C370" s="194"/>
      <c r="D370" s="137"/>
      <c r="E370" s="66"/>
      <c r="F370" s="55"/>
    </row>
    <row r="371" spans="3:6" ht="15" customHeight="1" x14ac:dyDescent="0.35">
      <c r="C371" s="194"/>
      <c r="D371" s="137"/>
      <c r="E371" s="66"/>
      <c r="F371" s="55"/>
    </row>
    <row r="372" spans="3:6" ht="15" customHeight="1" x14ac:dyDescent="0.35">
      <c r="C372" s="194"/>
      <c r="D372" s="137"/>
      <c r="E372" s="66"/>
      <c r="F372" s="55"/>
    </row>
    <row r="373" spans="3:6" ht="15" customHeight="1" x14ac:dyDescent="0.35">
      <c r="C373" s="194"/>
      <c r="D373" s="137"/>
      <c r="E373" s="66"/>
      <c r="F373" s="55"/>
    </row>
    <row r="374" spans="3:6" ht="15" customHeight="1" x14ac:dyDescent="0.35">
      <c r="C374" s="194"/>
      <c r="D374" s="137"/>
      <c r="E374" s="66"/>
      <c r="F374" s="55"/>
    </row>
    <row r="375" spans="3:6" ht="15" customHeight="1" x14ac:dyDescent="0.35">
      <c r="C375" s="194"/>
      <c r="D375" s="137"/>
      <c r="E375" s="66"/>
      <c r="F375" s="55"/>
    </row>
    <row r="376" spans="3:6" ht="15" customHeight="1" x14ac:dyDescent="0.35">
      <c r="C376" s="194"/>
      <c r="D376" s="137"/>
      <c r="E376" s="66"/>
      <c r="F376" s="55"/>
    </row>
    <row r="377" spans="3:6" ht="15" customHeight="1" x14ac:dyDescent="0.35">
      <c r="C377" s="194"/>
      <c r="D377" s="137"/>
      <c r="E377" s="66"/>
      <c r="F377" s="55"/>
    </row>
    <row r="378" spans="3:6" ht="15" customHeight="1" x14ac:dyDescent="0.35">
      <c r="C378" s="194"/>
      <c r="D378" s="137"/>
      <c r="E378" s="66"/>
      <c r="F378" s="55"/>
    </row>
    <row r="379" spans="3:6" ht="15" customHeight="1" x14ac:dyDescent="0.35">
      <c r="C379" s="194"/>
      <c r="D379" s="137"/>
      <c r="E379" s="66"/>
      <c r="F379" s="55"/>
    </row>
    <row r="380" spans="3:6" ht="15" customHeight="1" x14ac:dyDescent="0.35">
      <c r="C380" s="194"/>
      <c r="D380" s="137"/>
      <c r="E380" s="66"/>
      <c r="F380" s="55"/>
    </row>
    <row r="381" spans="3:6" ht="15" customHeight="1" x14ac:dyDescent="0.35">
      <c r="C381" s="194"/>
      <c r="D381" s="137"/>
      <c r="E381" s="66"/>
      <c r="F381" s="55"/>
    </row>
    <row r="382" spans="3:6" ht="15" customHeight="1" x14ac:dyDescent="0.35">
      <c r="C382" s="194"/>
      <c r="D382" s="137"/>
      <c r="E382" s="66"/>
      <c r="F382" s="55"/>
    </row>
    <row r="383" spans="3:6" ht="15" customHeight="1" x14ac:dyDescent="0.35">
      <c r="C383" s="194"/>
      <c r="D383" s="137"/>
      <c r="E383" s="66"/>
      <c r="F383" s="55"/>
    </row>
    <row r="384" spans="3:6" ht="15" customHeight="1" x14ac:dyDescent="0.35">
      <c r="C384" s="194"/>
      <c r="D384" s="137"/>
      <c r="E384" s="66"/>
      <c r="F384" s="55"/>
    </row>
    <row r="385" spans="3:6" ht="15" customHeight="1" x14ac:dyDescent="0.35">
      <c r="C385" s="194"/>
      <c r="D385" s="137"/>
      <c r="E385" s="66"/>
      <c r="F385" s="55"/>
    </row>
    <row r="386" spans="3:6" ht="15" customHeight="1" x14ac:dyDescent="0.35">
      <c r="C386" s="194"/>
      <c r="D386" s="137"/>
      <c r="E386" s="66"/>
      <c r="F386" s="55"/>
    </row>
    <row r="387" spans="3:6" ht="15" customHeight="1" x14ac:dyDescent="0.35">
      <c r="C387" s="194"/>
      <c r="D387" s="137"/>
      <c r="E387" s="66"/>
      <c r="F387" s="55"/>
    </row>
    <row r="388" spans="3:6" ht="15" customHeight="1" x14ac:dyDescent="0.35">
      <c r="C388" s="194"/>
      <c r="D388" s="137"/>
      <c r="E388" s="66"/>
      <c r="F388" s="55"/>
    </row>
    <row r="389" spans="3:6" ht="15" customHeight="1" x14ac:dyDescent="0.35">
      <c r="C389" s="194"/>
      <c r="D389" s="137"/>
      <c r="E389" s="66"/>
      <c r="F389" s="55"/>
    </row>
    <row r="390" spans="3:6" ht="15" customHeight="1" x14ac:dyDescent="0.35">
      <c r="C390" s="194"/>
      <c r="D390" s="137"/>
      <c r="E390" s="66"/>
      <c r="F390" s="55"/>
    </row>
    <row r="391" spans="3:6" ht="15" customHeight="1" x14ac:dyDescent="0.35">
      <c r="C391" s="194"/>
      <c r="D391" s="137"/>
      <c r="E391" s="66"/>
      <c r="F391" s="55"/>
    </row>
    <row r="392" spans="3:6" ht="15" customHeight="1" x14ac:dyDescent="0.35">
      <c r="C392" s="194"/>
      <c r="D392" s="137"/>
      <c r="E392" s="66"/>
      <c r="F392" s="55"/>
    </row>
    <row r="393" spans="3:6" ht="15" customHeight="1" x14ac:dyDescent="0.35">
      <c r="C393" s="194"/>
      <c r="D393" s="137"/>
      <c r="E393" s="66"/>
      <c r="F393" s="55"/>
    </row>
    <row r="394" spans="3:6" ht="15" customHeight="1" x14ac:dyDescent="0.35">
      <c r="C394" s="194"/>
      <c r="D394" s="137"/>
      <c r="E394" s="66"/>
      <c r="F394" s="55"/>
    </row>
    <row r="395" spans="3:6" ht="15" customHeight="1" x14ac:dyDescent="0.35">
      <c r="C395" s="194"/>
      <c r="D395" s="137"/>
      <c r="E395" s="66"/>
      <c r="F395" s="55"/>
    </row>
    <row r="396" spans="3:6" ht="15" customHeight="1" x14ac:dyDescent="0.35">
      <c r="C396" s="194"/>
      <c r="D396" s="137"/>
      <c r="E396" s="66"/>
      <c r="F396" s="55"/>
    </row>
    <row r="397" spans="3:6" ht="15" customHeight="1" x14ac:dyDescent="0.35">
      <c r="C397" s="194"/>
      <c r="D397" s="137"/>
      <c r="E397" s="66"/>
      <c r="F397" s="55"/>
    </row>
    <row r="398" spans="3:6" ht="15" customHeight="1" x14ac:dyDescent="0.35">
      <c r="C398" s="194"/>
      <c r="D398" s="137"/>
      <c r="E398" s="66"/>
      <c r="F398" s="55"/>
    </row>
    <row r="399" spans="3:6" ht="15" customHeight="1" x14ac:dyDescent="0.35">
      <c r="C399" s="194"/>
      <c r="D399" s="137"/>
      <c r="E399" s="66"/>
      <c r="F399" s="55"/>
    </row>
    <row r="400" spans="3:6" ht="15" customHeight="1" x14ac:dyDescent="0.35">
      <c r="C400" s="194"/>
      <c r="D400" s="137"/>
      <c r="E400" s="66"/>
      <c r="F400" s="55"/>
    </row>
    <row r="401" spans="3:6" ht="15" customHeight="1" x14ac:dyDescent="0.35">
      <c r="C401" s="194"/>
      <c r="D401" s="137"/>
      <c r="E401" s="66"/>
      <c r="F401" s="55"/>
    </row>
    <row r="402" spans="3:6" ht="15" customHeight="1" x14ac:dyDescent="0.35">
      <c r="C402" s="194"/>
      <c r="D402" s="137"/>
      <c r="E402" s="66"/>
      <c r="F402" s="55"/>
    </row>
    <row r="403" spans="3:6" ht="15" customHeight="1" x14ac:dyDescent="0.35">
      <c r="C403" s="194"/>
      <c r="D403" s="137"/>
      <c r="E403" s="66"/>
      <c r="F403" s="55"/>
    </row>
    <row r="404" spans="3:6" ht="15" customHeight="1" x14ac:dyDescent="0.35">
      <c r="C404" s="194"/>
      <c r="D404" s="137"/>
      <c r="E404" s="66"/>
      <c r="F404" s="55"/>
    </row>
    <row r="405" spans="3:6" ht="15" customHeight="1" x14ac:dyDescent="0.35">
      <c r="C405" s="194"/>
      <c r="D405" s="137"/>
      <c r="E405" s="66"/>
      <c r="F405" s="55"/>
    </row>
    <row r="406" spans="3:6" ht="15" customHeight="1" x14ac:dyDescent="0.35">
      <c r="C406" s="194"/>
      <c r="D406" s="137"/>
      <c r="E406" s="66"/>
      <c r="F406" s="55"/>
    </row>
    <row r="407" spans="3:6" ht="15" customHeight="1" x14ac:dyDescent="0.35">
      <c r="C407" s="194"/>
      <c r="D407" s="137"/>
      <c r="E407" s="66"/>
      <c r="F407" s="55"/>
    </row>
    <row r="408" spans="3:6" ht="15" customHeight="1" x14ac:dyDescent="0.35">
      <c r="C408" s="194"/>
      <c r="D408" s="137"/>
      <c r="E408" s="66"/>
      <c r="F408" s="55"/>
    </row>
    <row r="409" spans="3:6" ht="15" customHeight="1" x14ac:dyDescent="0.35">
      <c r="C409" s="194"/>
      <c r="D409" s="137"/>
      <c r="E409" s="66"/>
      <c r="F409" s="55"/>
    </row>
    <row r="410" spans="3:6" ht="15" customHeight="1" x14ac:dyDescent="0.35">
      <c r="C410" s="194"/>
      <c r="D410" s="137"/>
      <c r="E410" s="66"/>
      <c r="F410" s="55"/>
    </row>
    <row r="411" spans="3:6" ht="15" customHeight="1" x14ac:dyDescent="0.35">
      <c r="C411" s="194"/>
      <c r="D411" s="137"/>
      <c r="E411" s="66"/>
      <c r="F411" s="55"/>
    </row>
    <row r="412" spans="3:6" ht="15" customHeight="1" x14ac:dyDescent="0.35">
      <c r="C412" s="194"/>
      <c r="D412" s="137"/>
      <c r="E412" s="66"/>
      <c r="F412" s="55"/>
    </row>
    <row r="413" spans="3:6" ht="15" customHeight="1" x14ac:dyDescent="0.35">
      <c r="C413" s="194"/>
      <c r="D413" s="137"/>
      <c r="E413" s="66"/>
      <c r="F413" s="55"/>
    </row>
    <row r="414" spans="3:6" ht="15" customHeight="1" x14ac:dyDescent="0.35">
      <c r="C414" s="194"/>
      <c r="D414" s="137"/>
      <c r="E414" s="66"/>
      <c r="F414" s="55"/>
    </row>
    <row r="415" spans="3:6" ht="15" customHeight="1" x14ac:dyDescent="0.35">
      <c r="C415" s="194"/>
      <c r="D415" s="137"/>
      <c r="E415" s="66"/>
      <c r="F415" s="55"/>
    </row>
    <row r="416" spans="3:6" ht="15" customHeight="1" x14ac:dyDescent="0.35">
      <c r="C416" s="194"/>
      <c r="D416" s="137"/>
      <c r="E416" s="66"/>
      <c r="F416" s="55"/>
    </row>
    <row r="417" spans="3:6" ht="15" customHeight="1" x14ac:dyDescent="0.35">
      <c r="C417" s="194"/>
      <c r="D417" s="137"/>
      <c r="E417" s="66"/>
      <c r="F417" s="55"/>
    </row>
    <row r="418" spans="3:6" ht="15" customHeight="1" x14ac:dyDescent="0.35">
      <c r="C418" s="194"/>
      <c r="D418" s="137"/>
      <c r="E418" s="66"/>
      <c r="F418" s="55"/>
    </row>
    <row r="419" spans="3:6" ht="15" customHeight="1" x14ac:dyDescent="0.35">
      <c r="C419" s="194"/>
      <c r="D419" s="137"/>
      <c r="E419" s="66"/>
      <c r="F419" s="55"/>
    </row>
    <row r="420" spans="3:6" ht="15" customHeight="1" x14ac:dyDescent="0.35">
      <c r="C420" s="194"/>
      <c r="D420" s="137"/>
      <c r="E420" s="66"/>
      <c r="F420" s="55"/>
    </row>
    <row r="421" spans="3:6" ht="15" customHeight="1" x14ac:dyDescent="0.35">
      <c r="C421" s="194"/>
      <c r="D421" s="137"/>
      <c r="E421" s="66"/>
      <c r="F421" s="55"/>
    </row>
    <row r="422" spans="3:6" ht="15" customHeight="1" x14ac:dyDescent="0.35">
      <c r="C422" s="194"/>
      <c r="D422" s="137"/>
      <c r="E422" s="66"/>
      <c r="F422" s="55"/>
    </row>
    <row r="423" spans="3:6" ht="15" customHeight="1" x14ac:dyDescent="0.35">
      <c r="C423" s="194"/>
      <c r="D423" s="137"/>
      <c r="E423" s="66"/>
      <c r="F423" s="55"/>
    </row>
    <row r="424" spans="3:6" ht="15" customHeight="1" x14ac:dyDescent="0.35">
      <c r="C424" s="194"/>
      <c r="D424" s="137"/>
      <c r="E424" s="66"/>
      <c r="F424" s="55"/>
    </row>
    <row r="425" spans="3:6" ht="15" customHeight="1" x14ac:dyDescent="0.35">
      <c r="C425" s="194"/>
      <c r="D425" s="137"/>
      <c r="E425" s="66"/>
      <c r="F425" s="55"/>
    </row>
    <row r="426" spans="3:6" ht="15" customHeight="1" x14ac:dyDescent="0.35">
      <c r="C426" s="194"/>
      <c r="D426" s="137"/>
      <c r="E426" s="66"/>
      <c r="F426" s="55"/>
    </row>
    <row r="427" spans="3:6" ht="15" customHeight="1" x14ac:dyDescent="0.35">
      <c r="C427" s="194"/>
      <c r="D427" s="137"/>
      <c r="E427" s="66"/>
      <c r="F427" s="55"/>
    </row>
    <row r="428" spans="3:6" ht="15" customHeight="1" x14ac:dyDescent="0.35">
      <c r="C428" s="194"/>
      <c r="D428" s="137"/>
      <c r="E428" s="66"/>
      <c r="F428" s="55"/>
    </row>
    <row r="429" spans="3:6" ht="15" customHeight="1" x14ac:dyDescent="0.35">
      <c r="C429" s="194"/>
      <c r="D429" s="137"/>
      <c r="E429" s="66"/>
      <c r="F429" s="55"/>
    </row>
    <row r="430" spans="3:6" ht="15" customHeight="1" x14ac:dyDescent="0.35">
      <c r="C430" s="194"/>
      <c r="D430" s="137"/>
      <c r="E430" s="66"/>
      <c r="F430" s="55"/>
    </row>
    <row r="431" spans="3:6" ht="15" customHeight="1" x14ac:dyDescent="0.35">
      <c r="C431" s="194"/>
      <c r="D431" s="137"/>
      <c r="E431" s="66"/>
      <c r="F431" s="55"/>
    </row>
    <row r="432" spans="3:6" ht="15" customHeight="1" x14ac:dyDescent="0.35">
      <c r="C432" s="194"/>
      <c r="D432" s="137"/>
      <c r="E432" s="66"/>
      <c r="F432" s="55"/>
    </row>
    <row r="433" spans="3:6" ht="15" customHeight="1" x14ac:dyDescent="0.35">
      <c r="C433" s="194"/>
      <c r="D433" s="137"/>
      <c r="E433" s="66"/>
      <c r="F433" s="55"/>
    </row>
    <row r="434" spans="3:6" ht="15" customHeight="1" x14ac:dyDescent="0.35">
      <c r="C434" s="194"/>
      <c r="D434" s="137"/>
      <c r="E434" s="66"/>
      <c r="F434" s="55"/>
    </row>
    <row r="435" spans="3:6" ht="15" customHeight="1" x14ac:dyDescent="0.35">
      <c r="C435" s="194"/>
      <c r="D435" s="137"/>
      <c r="E435" s="66"/>
      <c r="F435" s="55"/>
    </row>
    <row r="436" spans="3:6" ht="15" customHeight="1" x14ac:dyDescent="0.35">
      <c r="C436" s="194"/>
      <c r="D436" s="137"/>
      <c r="E436" s="66"/>
      <c r="F436" s="55"/>
    </row>
    <row r="437" spans="3:6" ht="15" customHeight="1" x14ac:dyDescent="0.35">
      <c r="C437" s="194"/>
      <c r="D437" s="137"/>
      <c r="E437" s="66"/>
      <c r="F437" s="55"/>
    </row>
    <row r="438" spans="3:6" ht="15" customHeight="1" x14ac:dyDescent="0.35">
      <c r="C438" s="194"/>
      <c r="D438" s="137"/>
      <c r="E438" s="66"/>
      <c r="F438" s="55"/>
    </row>
    <row r="439" spans="3:6" ht="15" customHeight="1" x14ac:dyDescent="0.35">
      <c r="C439" s="194"/>
      <c r="D439" s="137"/>
      <c r="E439" s="66"/>
      <c r="F439" s="55"/>
    </row>
    <row r="440" spans="3:6" ht="15" customHeight="1" x14ac:dyDescent="0.35">
      <c r="C440" s="194"/>
      <c r="D440" s="137"/>
      <c r="E440" s="66"/>
      <c r="F440" s="55"/>
    </row>
    <row r="441" spans="3:6" ht="15" customHeight="1" x14ac:dyDescent="0.35">
      <c r="C441" s="194"/>
      <c r="D441" s="137"/>
      <c r="E441" s="66"/>
      <c r="F441" s="55"/>
    </row>
    <row r="442" spans="3:6" ht="15" customHeight="1" x14ac:dyDescent="0.35">
      <c r="C442" s="194"/>
      <c r="D442" s="137"/>
      <c r="E442" s="66"/>
      <c r="F442" s="55"/>
    </row>
    <row r="443" spans="3:6" ht="15" customHeight="1" x14ac:dyDescent="0.35">
      <c r="C443" s="194"/>
      <c r="D443" s="137"/>
      <c r="E443" s="66"/>
      <c r="F443" s="55"/>
    </row>
    <row r="444" spans="3:6" ht="15" customHeight="1" x14ac:dyDescent="0.35">
      <c r="C444" s="194"/>
      <c r="D444" s="137"/>
      <c r="E444" s="66"/>
      <c r="F444" s="55"/>
    </row>
    <row r="445" spans="3:6" ht="15" customHeight="1" x14ac:dyDescent="0.35">
      <c r="C445" s="194"/>
      <c r="D445" s="137"/>
      <c r="E445" s="66"/>
      <c r="F445" s="55"/>
    </row>
    <row r="446" spans="3:6" ht="15" customHeight="1" x14ac:dyDescent="0.35">
      <c r="C446" s="194"/>
      <c r="D446" s="137"/>
      <c r="E446" s="66"/>
      <c r="F446" s="55"/>
    </row>
    <row r="447" spans="3:6" ht="15" customHeight="1" x14ac:dyDescent="0.35">
      <c r="C447" s="194"/>
      <c r="D447" s="137"/>
      <c r="E447" s="66"/>
      <c r="F447" s="55"/>
    </row>
    <row r="448" spans="3:6" ht="15" customHeight="1" x14ac:dyDescent="0.35">
      <c r="C448" s="194"/>
      <c r="D448" s="137"/>
      <c r="E448" s="66"/>
      <c r="F448" s="55"/>
    </row>
    <row r="449" spans="3:6" ht="15" customHeight="1" x14ac:dyDescent="0.35">
      <c r="C449" s="194"/>
      <c r="D449" s="137"/>
      <c r="E449" s="66"/>
      <c r="F449" s="55"/>
    </row>
    <row r="450" spans="3:6" ht="15" customHeight="1" x14ac:dyDescent="0.35">
      <c r="C450" s="194"/>
      <c r="D450" s="137"/>
      <c r="E450" s="66"/>
      <c r="F450" s="55"/>
    </row>
    <row r="451" spans="3:6" ht="15" customHeight="1" x14ac:dyDescent="0.35">
      <c r="C451" s="194"/>
      <c r="D451" s="137"/>
      <c r="E451" s="66"/>
      <c r="F451" s="55"/>
    </row>
    <row r="452" spans="3:6" ht="15" customHeight="1" x14ac:dyDescent="0.35">
      <c r="C452" s="194"/>
      <c r="D452" s="137"/>
      <c r="E452" s="66"/>
      <c r="F452" s="55"/>
    </row>
    <row r="453" spans="3:6" ht="15" customHeight="1" x14ac:dyDescent="0.35">
      <c r="C453" s="194"/>
      <c r="D453" s="137"/>
      <c r="E453" s="66"/>
      <c r="F453" s="55"/>
    </row>
    <row r="454" spans="3:6" ht="15" customHeight="1" x14ac:dyDescent="0.35">
      <c r="C454" s="194"/>
      <c r="D454" s="137"/>
      <c r="E454" s="66"/>
      <c r="F454" s="55"/>
    </row>
    <row r="455" spans="3:6" ht="15" customHeight="1" x14ac:dyDescent="0.35">
      <c r="C455" s="194"/>
      <c r="D455" s="137"/>
      <c r="E455" s="66"/>
      <c r="F455" s="55"/>
    </row>
    <row r="456" spans="3:6" ht="15" customHeight="1" x14ac:dyDescent="0.35">
      <c r="C456" s="194"/>
      <c r="D456" s="137"/>
      <c r="E456" s="66"/>
      <c r="F456" s="55"/>
    </row>
    <row r="457" spans="3:6" ht="15" customHeight="1" x14ac:dyDescent="0.35">
      <c r="C457" s="194"/>
      <c r="D457" s="137"/>
      <c r="E457" s="66"/>
      <c r="F457" s="55"/>
    </row>
    <row r="458" spans="3:6" ht="15" customHeight="1" x14ac:dyDescent="0.35">
      <c r="C458" s="194"/>
      <c r="D458" s="137"/>
      <c r="E458" s="66"/>
      <c r="F458" s="55"/>
    </row>
    <row r="459" spans="3:6" ht="15" customHeight="1" x14ac:dyDescent="0.35">
      <c r="C459" s="194"/>
      <c r="D459" s="137"/>
      <c r="E459" s="66"/>
      <c r="F459" s="55"/>
    </row>
    <row r="460" spans="3:6" ht="15" customHeight="1" x14ac:dyDescent="0.35">
      <c r="C460" s="194"/>
      <c r="D460" s="137"/>
      <c r="E460" s="66"/>
      <c r="F460" s="55"/>
    </row>
    <row r="461" spans="3:6" ht="15" customHeight="1" x14ac:dyDescent="0.35">
      <c r="C461" s="194"/>
      <c r="D461" s="137"/>
      <c r="E461" s="66"/>
      <c r="F461" s="55"/>
    </row>
    <row r="462" spans="3:6" ht="15" customHeight="1" x14ac:dyDescent="0.35">
      <c r="C462" s="194"/>
      <c r="D462" s="137"/>
      <c r="E462" s="66"/>
      <c r="F462" s="55"/>
    </row>
    <row r="463" spans="3:6" ht="15" customHeight="1" x14ac:dyDescent="0.35">
      <c r="C463" s="194"/>
      <c r="D463" s="137"/>
      <c r="E463" s="66"/>
      <c r="F463" s="55"/>
    </row>
    <row r="464" spans="3:6" ht="15" customHeight="1" x14ac:dyDescent="0.35">
      <c r="C464" s="194"/>
      <c r="D464" s="137"/>
      <c r="E464" s="66"/>
      <c r="F464" s="55"/>
    </row>
    <row r="465" spans="3:6" ht="15" customHeight="1" x14ac:dyDescent="0.35">
      <c r="C465" s="194"/>
      <c r="D465" s="137"/>
      <c r="E465" s="66"/>
      <c r="F465" s="55"/>
    </row>
    <row r="466" spans="3:6" ht="15" customHeight="1" x14ac:dyDescent="0.35">
      <c r="C466" s="194"/>
      <c r="D466" s="137"/>
      <c r="E466" s="66"/>
      <c r="F466" s="55"/>
    </row>
    <row r="467" spans="3:6" ht="15" customHeight="1" x14ac:dyDescent="0.35">
      <c r="C467" s="194"/>
      <c r="D467" s="137"/>
      <c r="E467" s="66"/>
      <c r="F467" s="55"/>
    </row>
    <row r="468" spans="3:6" ht="15" customHeight="1" x14ac:dyDescent="0.35">
      <c r="C468" s="194"/>
      <c r="D468" s="137"/>
      <c r="E468" s="66"/>
      <c r="F468" s="55"/>
    </row>
    <row r="469" spans="3:6" ht="15" customHeight="1" x14ac:dyDescent="0.35">
      <c r="C469" s="194"/>
      <c r="D469" s="137"/>
      <c r="E469" s="66"/>
      <c r="F469" s="55"/>
    </row>
    <row r="470" spans="3:6" ht="15" customHeight="1" x14ac:dyDescent="0.35">
      <c r="C470" s="194"/>
      <c r="D470" s="137"/>
      <c r="E470" s="66"/>
      <c r="F470" s="55"/>
    </row>
    <row r="471" spans="3:6" ht="15" customHeight="1" x14ac:dyDescent="0.35">
      <c r="C471" s="194"/>
      <c r="D471" s="137"/>
      <c r="E471" s="66"/>
      <c r="F471" s="55"/>
    </row>
    <row r="472" spans="3:6" ht="15" customHeight="1" x14ac:dyDescent="0.35">
      <c r="C472" s="194"/>
      <c r="D472" s="137"/>
      <c r="E472" s="66"/>
      <c r="F472" s="55"/>
    </row>
    <row r="473" spans="3:6" ht="15" customHeight="1" x14ac:dyDescent="0.35">
      <c r="C473" s="194"/>
      <c r="D473" s="137"/>
      <c r="E473" s="66"/>
      <c r="F473" s="55"/>
    </row>
    <row r="474" spans="3:6" ht="15" customHeight="1" x14ac:dyDescent="0.35">
      <c r="C474" s="194"/>
      <c r="D474" s="137"/>
      <c r="E474" s="66"/>
      <c r="F474" s="55"/>
    </row>
    <row r="475" spans="3:6" ht="15" customHeight="1" x14ac:dyDescent="0.35">
      <c r="C475" s="194"/>
      <c r="D475" s="137"/>
      <c r="E475" s="66"/>
      <c r="F475" s="55"/>
    </row>
    <row r="476" spans="3:6" ht="15" customHeight="1" x14ac:dyDescent="0.35">
      <c r="C476" s="194"/>
      <c r="D476" s="137"/>
      <c r="E476" s="66"/>
      <c r="F476" s="55"/>
    </row>
    <row r="477" spans="3:6" ht="15" customHeight="1" x14ac:dyDescent="0.35">
      <c r="C477" s="194"/>
      <c r="D477" s="137"/>
      <c r="E477" s="66"/>
      <c r="F477" s="55"/>
    </row>
    <row r="478" spans="3:6" ht="15" customHeight="1" x14ac:dyDescent="0.35">
      <c r="C478" s="194"/>
      <c r="D478" s="137"/>
      <c r="E478" s="66"/>
      <c r="F478" s="55"/>
    </row>
    <row r="479" spans="3:6" ht="15" customHeight="1" x14ac:dyDescent="0.35">
      <c r="C479" s="194"/>
      <c r="D479" s="137"/>
      <c r="E479" s="66"/>
      <c r="F479" s="55"/>
    </row>
    <row r="480" spans="3:6" ht="15" customHeight="1" x14ac:dyDescent="0.35">
      <c r="C480" s="194"/>
      <c r="D480" s="137"/>
      <c r="E480" s="66"/>
      <c r="F480" s="55"/>
    </row>
    <row r="481" spans="3:6" ht="15" customHeight="1" x14ac:dyDescent="0.35">
      <c r="C481" s="194"/>
      <c r="D481" s="137"/>
      <c r="E481" s="66"/>
      <c r="F481" s="55"/>
    </row>
    <row r="482" spans="3:6" ht="15" customHeight="1" x14ac:dyDescent="0.35">
      <c r="C482" s="194"/>
      <c r="D482" s="137"/>
      <c r="E482" s="66"/>
      <c r="F482" s="55"/>
    </row>
    <row r="483" spans="3:6" ht="15" customHeight="1" x14ac:dyDescent="0.35">
      <c r="C483" s="194"/>
      <c r="D483" s="137"/>
      <c r="E483" s="66"/>
      <c r="F483" s="55"/>
    </row>
    <row r="484" spans="3:6" ht="15" customHeight="1" x14ac:dyDescent="0.35">
      <c r="C484" s="194"/>
      <c r="D484" s="137"/>
      <c r="E484" s="66"/>
      <c r="F484" s="55"/>
    </row>
    <row r="485" spans="3:6" ht="15" customHeight="1" x14ac:dyDescent="0.35">
      <c r="C485" s="194"/>
      <c r="D485" s="137"/>
      <c r="E485" s="66"/>
      <c r="F485" s="55"/>
    </row>
    <row r="486" spans="3:6" ht="15" customHeight="1" x14ac:dyDescent="0.35">
      <c r="C486" s="194"/>
      <c r="D486" s="137"/>
      <c r="E486" s="66"/>
      <c r="F486" s="55"/>
    </row>
    <row r="487" spans="3:6" ht="15" customHeight="1" x14ac:dyDescent="0.35">
      <c r="C487" s="194"/>
      <c r="D487" s="137"/>
      <c r="E487" s="66"/>
      <c r="F487" s="55"/>
    </row>
    <row r="488" spans="3:6" ht="15" customHeight="1" x14ac:dyDescent="0.35">
      <c r="C488" s="194"/>
      <c r="D488" s="137"/>
      <c r="E488" s="66"/>
      <c r="F488" s="55"/>
    </row>
    <row r="489" spans="3:6" ht="15" customHeight="1" x14ac:dyDescent="0.35">
      <c r="C489" s="194"/>
      <c r="D489" s="137"/>
      <c r="E489" s="66"/>
      <c r="F489" s="55"/>
    </row>
    <row r="490" spans="3:6" ht="15" customHeight="1" x14ac:dyDescent="0.35">
      <c r="C490" s="194"/>
      <c r="D490" s="137"/>
      <c r="E490" s="66"/>
      <c r="F490" s="55"/>
    </row>
    <row r="491" spans="3:6" ht="15" customHeight="1" x14ac:dyDescent="0.35">
      <c r="C491" s="194"/>
      <c r="D491" s="137"/>
      <c r="E491" s="66"/>
      <c r="F491" s="55"/>
    </row>
    <row r="492" spans="3:6" ht="15" customHeight="1" x14ac:dyDescent="0.35">
      <c r="C492" s="194"/>
      <c r="D492" s="137"/>
      <c r="E492" s="66"/>
      <c r="F492" s="55"/>
    </row>
    <row r="493" spans="3:6" ht="15" customHeight="1" x14ac:dyDescent="0.35">
      <c r="C493" s="194"/>
      <c r="D493" s="137"/>
      <c r="E493" s="66"/>
      <c r="F493" s="55"/>
    </row>
    <row r="494" spans="3:6" ht="15" customHeight="1" x14ac:dyDescent="0.35">
      <c r="C494" s="194"/>
      <c r="D494" s="137"/>
      <c r="E494" s="66"/>
      <c r="F494" s="55"/>
    </row>
    <row r="495" spans="3:6" ht="15" customHeight="1" x14ac:dyDescent="0.35">
      <c r="C495" s="194"/>
      <c r="D495" s="137"/>
      <c r="E495" s="66"/>
      <c r="F495" s="55"/>
    </row>
    <row r="496" spans="3:6" ht="15" customHeight="1" x14ac:dyDescent="0.35">
      <c r="C496" s="194"/>
      <c r="D496" s="137"/>
      <c r="E496" s="66"/>
      <c r="F496" s="55"/>
    </row>
    <row r="497" spans="3:6" ht="15" customHeight="1" x14ac:dyDescent="0.35">
      <c r="C497" s="194"/>
      <c r="D497" s="137"/>
      <c r="E497" s="66"/>
      <c r="F497" s="55"/>
    </row>
    <row r="498" spans="3:6" ht="15" customHeight="1" x14ac:dyDescent="0.35">
      <c r="C498" s="194"/>
      <c r="D498" s="137"/>
      <c r="E498" s="66"/>
      <c r="F498" s="55"/>
    </row>
    <row r="499" spans="3:6" ht="15" customHeight="1" x14ac:dyDescent="0.35">
      <c r="C499" s="194"/>
      <c r="D499" s="137"/>
      <c r="E499" s="66"/>
      <c r="F499" s="55"/>
    </row>
    <row r="500" spans="3:6" ht="15" customHeight="1" x14ac:dyDescent="0.35">
      <c r="C500" s="194"/>
      <c r="D500" s="137"/>
      <c r="E500" s="66"/>
      <c r="F500" s="55"/>
    </row>
    <row r="501" spans="3:6" ht="15" customHeight="1" x14ac:dyDescent="0.35">
      <c r="C501" s="194"/>
      <c r="D501" s="137"/>
      <c r="E501" s="66"/>
      <c r="F501" s="55"/>
    </row>
    <row r="502" spans="3:6" ht="15" customHeight="1" x14ac:dyDescent="0.35">
      <c r="C502" s="194"/>
      <c r="D502" s="137"/>
      <c r="E502" s="66"/>
      <c r="F502" s="55"/>
    </row>
    <row r="503" spans="3:6" ht="15" customHeight="1" x14ac:dyDescent="0.35">
      <c r="C503" s="194"/>
      <c r="D503" s="137"/>
      <c r="E503" s="66"/>
      <c r="F503" s="55"/>
    </row>
    <row r="504" spans="3:6" ht="15" customHeight="1" x14ac:dyDescent="0.35">
      <c r="C504" s="194"/>
      <c r="D504" s="137"/>
      <c r="E504" s="66"/>
      <c r="F504" s="55"/>
    </row>
    <row r="505" spans="3:6" ht="15" customHeight="1" x14ac:dyDescent="0.35">
      <c r="C505" s="194"/>
      <c r="D505" s="137"/>
      <c r="E505" s="66"/>
      <c r="F505" s="55"/>
    </row>
    <row r="506" spans="3:6" ht="15" customHeight="1" x14ac:dyDescent="0.35">
      <c r="C506" s="194"/>
      <c r="D506" s="137"/>
      <c r="E506" s="66"/>
      <c r="F506" s="55"/>
    </row>
    <row r="507" spans="3:6" ht="15" customHeight="1" x14ac:dyDescent="0.35">
      <c r="C507" s="194"/>
      <c r="D507" s="137"/>
      <c r="E507" s="66"/>
      <c r="F507" s="55"/>
    </row>
    <row r="508" spans="3:6" ht="15" customHeight="1" x14ac:dyDescent="0.35">
      <c r="C508" s="194"/>
      <c r="D508" s="137"/>
      <c r="E508" s="66"/>
      <c r="F508" s="55"/>
    </row>
    <row r="509" spans="3:6" ht="15" customHeight="1" x14ac:dyDescent="0.35">
      <c r="C509" s="194"/>
      <c r="D509" s="137"/>
      <c r="E509" s="66"/>
      <c r="F509" s="55"/>
    </row>
    <row r="510" spans="3:6" ht="15" customHeight="1" x14ac:dyDescent="0.35">
      <c r="C510" s="194"/>
      <c r="D510" s="137"/>
      <c r="E510" s="66"/>
      <c r="F510" s="55"/>
    </row>
    <row r="511" spans="3:6" ht="15" customHeight="1" x14ac:dyDescent="0.35">
      <c r="C511" s="194"/>
      <c r="D511" s="137"/>
      <c r="E511" s="66"/>
      <c r="F511" s="55"/>
    </row>
    <row r="512" spans="3:6" ht="15" customHeight="1" x14ac:dyDescent="0.35">
      <c r="C512" s="194"/>
      <c r="D512" s="137"/>
      <c r="E512" s="66"/>
      <c r="F512" s="55"/>
    </row>
    <row r="513" spans="3:6" ht="15" customHeight="1" x14ac:dyDescent="0.35">
      <c r="C513" s="194"/>
      <c r="D513" s="137"/>
      <c r="E513" s="66"/>
      <c r="F513" s="55"/>
    </row>
    <row r="514" spans="3:6" ht="15" customHeight="1" x14ac:dyDescent="0.35">
      <c r="C514" s="194"/>
      <c r="D514" s="137"/>
      <c r="E514" s="66"/>
      <c r="F514" s="55"/>
    </row>
    <row r="515" spans="3:6" ht="15" customHeight="1" x14ac:dyDescent="0.35">
      <c r="C515" s="194"/>
      <c r="D515" s="137"/>
      <c r="E515" s="66"/>
      <c r="F515" s="55"/>
    </row>
    <row r="516" spans="3:6" ht="15" customHeight="1" x14ac:dyDescent="0.35">
      <c r="C516" s="194"/>
      <c r="D516" s="137"/>
      <c r="E516" s="66"/>
      <c r="F516" s="55"/>
    </row>
    <row r="517" spans="3:6" ht="15" customHeight="1" x14ac:dyDescent="0.35">
      <c r="C517" s="194"/>
      <c r="D517" s="137"/>
      <c r="E517" s="66"/>
      <c r="F517" s="55"/>
    </row>
    <row r="518" spans="3:6" ht="15" customHeight="1" x14ac:dyDescent="0.35">
      <c r="C518" s="194"/>
      <c r="D518" s="137"/>
      <c r="E518" s="66"/>
      <c r="F518" s="55"/>
    </row>
    <row r="519" spans="3:6" ht="15" customHeight="1" x14ac:dyDescent="0.35">
      <c r="C519" s="194"/>
      <c r="D519" s="137"/>
      <c r="E519" s="66"/>
      <c r="F519" s="55"/>
    </row>
    <row r="520" spans="3:6" ht="15" customHeight="1" x14ac:dyDescent="0.35">
      <c r="C520" s="194"/>
      <c r="D520" s="137"/>
      <c r="E520" s="66"/>
      <c r="F520" s="55"/>
    </row>
    <row r="521" spans="3:6" ht="15" customHeight="1" x14ac:dyDescent="0.35">
      <c r="C521" s="194"/>
      <c r="D521" s="137"/>
      <c r="E521" s="66"/>
      <c r="F521" s="55"/>
    </row>
    <row r="522" spans="3:6" ht="15" customHeight="1" x14ac:dyDescent="0.35">
      <c r="C522" s="194"/>
      <c r="D522" s="137"/>
      <c r="E522" s="66"/>
      <c r="F522" s="55"/>
    </row>
    <row r="523" spans="3:6" ht="15" customHeight="1" x14ac:dyDescent="0.35">
      <c r="C523" s="194"/>
      <c r="D523" s="137"/>
      <c r="E523" s="66"/>
      <c r="F523" s="55"/>
    </row>
    <row r="524" spans="3:6" ht="15" customHeight="1" x14ac:dyDescent="0.35">
      <c r="C524" s="194"/>
      <c r="D524" s="137"/>
      <c r="E524" s="66"/>
      <c r="F524" s="55"/>
    </row>
    <row r="525" spans="3:6" ht="15" customHeight="1" x14ac:dyDescent="0.35">
      <c r="C525" s="194"/>
      <c r="D525" s="137"/>
      <c r="E525" s="66"/>
      <c r="F525" s="55"/>
    </row>
    <row r="526" spans="3:6" ht="15" customHeight="1" x14ac:dyDescent="0.35">
      <c r="C526" s="194"/>
      <c r="D526" s="137"/>
      <c r="E526" s="66"/>
      <c r="F526" s="55"/>
    </row>
    <row r="527" spans="3:6" ht="15" customHeight="1" x14ac:dyDescent="0.35">
      <c r="C527" s="194"/>
      <c r="D527" s="137"/>
      <c r="E527" s="66"/>
      <c r="F527" s="55"/>
    </row>
    <row r="528" spans="3:6" ht="15" customHeight="1" x14ac:dyDescent="0.35">
      <c r="C528" s="194"/>
      <c r="D528" s="137"/>
      <c r="E528" s="66"/>
      <c r="F528" s="55"/>
    </row>
    <row r="529" spans="3:6" ht="15" customHeight="1" x14ac:dyDescent="0.35">
      <c r="C529" s="194"/>
      <c r="D529" s="137"/>
      <c r="E529" s="66"/>
      <c r="F529" s="55"/>
    </row>
    <row r="530" spans="3:6" ht="15" customHeight="1" x14ac:dyDescent="0.35">
      <c r="C530" s="194"/>
      <c r="D530" s="137"/>
      <c r="E530" s="66"/>
      <c r="F530" s="55"/>
    </row>
    <row r="531" spans="3:6" ht="15" customHeight="1" x14ac:dyDescent="0.35">
      <c r="C531" s="194"/>
      <c r="D531" s="137"/>
      <c r="E531" s="66"/>
      <c r="F531" s="55"/>
    </row>
    <row r="532" spans="3:6" ht="15" customHeight="1" x14ac:dyDescent="0.35">
      <c r="C532" s="194"/>
      <c r="D532" s="137"/>
      <c r="E532" s="66"/>
      <c r="F532" s="55"/>
    </row>
    <row r="533" spans="3:6" ht="15" customHeight="1" x14ac:dyDescent="0.35">
      <c r="C533" s="194"/>
      <c r="D533" s="137"/>
      <c r="E533" s="66"/>
      <c r="F533" s="55"/>
    </row>
    <row r="534" spans="3:6" ht="15" customHeight="1" x14ac:dyDescent="0.35">
      <c r="C534" s="194"/>
      <c r="D534" s="137"/>
      <c r="E534" s="66"/>
      <c r="F534" s="55"/>
    </row>
    <row r="535" spans="3:6" ht="15" customHeight="1" x14ac:dyDescent="0.35">
      <c r="C535" s="194"/>
      <c r="D535" s="137"/>
      <c r="E535" s="66"/>
      <c r="F535" s="55"/>
    </row>
    <row r="536" spans="3:6" ht="15" customHeight="1" x14ac:dyDescent="0.35">
      <c r="C536" s="194"/>
      <c r="D536" s="137"/>
      <c r="E536" s="66"/>
      <c r="F536" s="55"/>
    </row>
    <row r="537" spans="3:6" ht="15" customHeight="1" x14ac:dyDescent="0.35">
      <c r="C537" s="194"/>
      <c r="D537" s="137"/>
      <c r="E537" s="66"/>
      <c r="F537" s="55"/>
    </row>
    <row r="538" spans="3:6" ht="15" customHeight="1" x14ac:dyDescent="0.35">
      <c r="C538" s="194"/>
      <c r="D538" s="137"/>
      <c r="E538" s="66"/>
      <c r="F538" s="55"/>
    </row>
    <row r="539" spans="3:6" ht="15" customHeight="1" x14ac:dyDescent="0.35">
      <c r="C539" s="194"/>
      <c r="D539" s="137"/>
      <c r="E539" s="66"/>
      <c r="F539" s="55"/>
    </row>
    <row r="540" spans="3:6" ht="15" customHeight="1" x14ac:dyDescent="0.35">
      <c r="C540" s="194"/>
      <c r="D540" s="137"/>
      <c r="E540" s="66"/>
      <c r="F540" s="55"/>
    </row>
    <row r="541" spans="3:6" ht="15" customHeight="1" x14ac:dyDescent="0.35">
      <c r="C541" s="194"/>
      <c r="D541" s="137"/>
      <c r="E541" s="66"/>
      <c r="F541" s="55"/>
    </row>
    <row r="542" spans="3:6" ht="15" customHeight="1" x14ac:dyDescent="0.35">
      <c r="C542" s="194"/>
      <c r="D542" s="137"/>
      <c r="E542" s="66"/>
      <c r="F542" s="55"/>
    </row>
    <row r="543" spans="3:6" ht="15" customHeight="1" x14ac:dyDescent="0.35">
      <c r="C543" s="194"/>
      <c r="D543" s="137"/>
      <c r="E543" s="66"/>
      <c r="F543" s="55"/>
    </row>
    <row r="544" spans="3:6" ht="15" customHeight="1" x14ac:dyDescent="0.35">
      <c r="C544" s="194"/>
      <c r="D544" s="137"/>
      <c r="E544" s="66"/>
      <c r="F544" s="55"/>
    </row>
    <row r="545" spans="3:6" ht="15" customHeight="1" x14ac:dyDescent="0.35">
      <c r="C545" s="194"/>
      <c r="D545" s="137"/>
      <c r="E545" s="66"/>
      <c r="F545" s="55"/>
    </row>
    <row r="546" spans="3:6" ht="15" customHeight="1" x14ac:dyDescent="0.35">
      <c r="C546" s="194"/>
      <c r="D546" s="137"/>
      <c r="E546" s="66"/>
      <c r="F546" s="55"/>
    </row>
    <row r="547" spans="3:6" ht="15" customHeight="1" x14ac:dyDescent="0.35">
      <c r="C547" s="194"/>
      <c r="D547" s="137"/>
      <c r="E547" s="66"/>
      <c r="F547" s="55"/>
    </row>
    <row r="548" spans="3:6" ht="15" customHeight="1" x14ac:dyDescent="0.35">
      <c r="C548" s="194"/>
      <c r="D548" s="137"/>
      <c r="E548" s="66"/>
      <c r="F548" s="55"/>
    </row>
    <row r="549" spans="3:6" ht="15" customHeight="1" x14ac:dyDescent="0.35">
      <c r="C549" s="194"/>
      <c r="D549" s="137"/>
      <c r="E549" s="66"/>
      <c r="F549" s="55"/>
    </row>
    <row r="550" spans="3:6" ht="15" customHeight="1" x14ac:dyDescent="0.35">
      <c r="C550" s="194"/>
      <c r="D550" s="137"/>
      <c r="E550" s="66"/>
      <c r="F550" s="55"/>
    </row>
    <row r="551" spans="3:6" ht="15" customHeight="1" x14ac:dyDescent="0.35">
      <c r="C551" s="194"/>
      <c r="D551" s="137"/>
      <c r="E551" s="66"/>
      <c r="F551" s="55"/>
    </row>
    <row r="552" spans="3:6" ht="15" customHeight="1" x14ac:dyDescent="0.35">
      <c r="C552" s="194"/>
      <c r="D552" s="137"/>
      <c r="E552" s="66"/>
      <c r="F552" s="55"/>
    </row>
    <row r="553" spans="3:6" ht="15" customHeight="1" x14ac:dyDescent="0.35">
      <c r="C553" s="194"/>
      <c r="D553" s="137"/>
      <c r="E553" s="66"/>
      <c r="F553" s="55"/>
    </row>
    <row r="554" spans="3:6" ht="15" customHeight="1" x14ac:dyDescent="0.35">
      <c r="C554" s="194"/>
      <c r="D554" s="137"/>
      <c r="E554" s="66"/>
      <c r="F554" s="55"/>
    </row>
    <row r="555" spans="3:6" ht="15" customHeight="1" x14ac:dyDescent="0.35">
      <c r="C555" s="194"/>
      <c r="D555" s="137"/>
      <c r="E555" s="66"/>
      <c r="F555" s="55"/>
    </row>
    <row r="556" spans="3:6" ht="15" customHeight="1" x14ac:dyDescent="0.35">
      <c r="C556" s="194"/>
      <c r="D556" s="137"/>
      <c r="E556" s="66"/>
      <c r="F556" s="55"/>
    </row>
    <row r="557" spans="3:6" ht="15" customHeight="1" x14ac:dyDescent="0.35">
      <c r="C557" s="194"/>
      <c r="D557" s="137"/>
      <c r="E557" s="66"/>
      <c r="F557" s="55"/>
    </row>
    <row r="558" spans="3:6" ht="15" customHeight="1" x14ac:dyDescent="0.35">
      <c r="C558" s="194"/>
      <c r="D558" s="137"/>
      <c r="E558" s="66"/>
      <c r="F558" s="55"/>
    </row>
    <row r="559" spans="3:6" ht="15" customHeight="1" x14ac:dyDescent="0.35">
      <c r="C559" s="194"/>
      <c r="D559" s="137"/>
      <c r="E559" s="66"/>
      <c r="F559" s="55"/>
    </row>
    <row r="560" spans="3:6" ht="15" customHeight="1" x14ac:dyDescent="0.35">
      <c r="C560" s="194"/>
      <c r="D560" s="137"/>
      <c r="E560" s="66"/>
      <c r="F560" s="55"/>
    </row>
    <row r="561" spans="3:6" ht="15" customHeight="1" x14ac:dyDescent="0.35">
      <c r="C561" s="194"/>
      <c r="D561" s="137"/>
      <c r="E561" s="66"/>
      <c r="F561" s="55"/>
    </row>
    <row r="562" spans="3:6" ht="15" customHeight="1" x14ac:dyDescent="0.35">
      <c r="C562" s="194"/>
      <c r="D562" s="137"/>
      <c r="E562" s="66"/>
      <c r="F562" s="55"/>
    </row>
    <row r="563" spans="3:6" ht="15" customHeight="1" x14ac:dyDescent="0.35">
      <c r="C563" s="194"/>
      <c r="D563" s="137"/>
      <c r="E563" s="66"/>
      <c r="F563" s="55"/>
    </row>
    <row r="564" spans="3:6" ht="15" customHeight="1" x14ac:dyDescent="0.35">
      <c r="C564" s="194"/>
      <c r="D564" s="137"/>
      <c r="E564" s="66"/>
      <c r="F564" s="55"/>
    </row>
    <row r="565" spans="3:6" ht="15" customHeight="1" x14ac:dyDescent="0.35">
      <c r="C565" s="194"/>
      <c r="D565" s="137"/>
      <c r="E565" s="66"/>
      <c r="F565" s="55"/>
    </row>
    <row r="566" spans="3:6" ht="15" customHeight="1" x14ac:dyDescent="0.35">
      <c r="C566" s="194"/>
      <c r="D566" s="137"/>
      <c r="E566" s="66"/>
      <c r="F566" s="55"/>
    </row>
    <row r="567" spans="3:6" ht="15" customHeight="1" x14ac:dyDescent="0.35">
      <c r="C567" s="194"/>
      <c r="D567" s="137"/>
      <c r="E567" s="66"/>
      <c r="F567" s="55"/>
    </row>
    <row r="568" spans="3:6" ht="15" customHeight="1" x14ac:dyDescent="0.35">
      <c r="C568" s="194"/>
      <c r="D568" s="137"/>
      <c r="E568" s="66"/>
      <c r="F568" s="55"/>
    </row>
    <row r="569" spans="3:6" ht="15" customHeight="1" x14ac:dyDescent="0.35">
      <c r="C569" s="194"/>
      <c r="D569" s="137"/>
      <c r="E569" s="66"/>
      <c r="F569" s="55"/>
    </row>
    <row r="570" spans="3:6" ht="15" customHeight="1" x14ac:dyDescent="0.35">
      <c r="C570" s="194"/>
      <c r="D570" s="137"/>
      <c r="E570" s="66"/>
      <c r="F570" s="55"/>
    </row>
    <row r="571" spans="3:6" ht="15" customHeight="1" x14ac:dyDescent="0.35">
      <c r="C571" s="194"/>
      <c r="D571" s="137"/>
      <c r="E571" s="66"/>
      <c r="F571" s="55"/>
    </row>
    <row r="572" spans="3:6" ht="15" customHeight="1" x14ac:dyDescent="0.35">
      <c r="C572" s="194"/>
      <c r="D572" s="137"/>
      <c r="E572" s="66"/>
      <c r="F572" s="55"/>
    </row>
    <row r="573" spans="3:6" ht="15" customHeight="1" x14ac:dyDescent="0.35">
      <c r="C573" s="194"/>
      <c r="D573" s="137"/>
      <c r="E573" s="66"/>
      <c r="F573" s="55"/>
    </row>
    <row r="574" spans="3:6" ht="15" customHeight="1" x14ac:dyDescent="0.35">
      <c r="C574" s="194"/>
      <c r="D574" s="137"/>
      <c r="E574" s="66"/>
      <c r="F574" s="55"/>
    </row>
    <row r="575" spans="3:6" ht="15" customHeight="1" x14ac:dyDescent="0.35">
      <c r="C575" s="194"/>
      <c r="D575" s="137"/>
      <c r="E575" s="66"/>
      <c r="F575" s="55"/>
    </row>
    <row r="576" spans="3:6" ht="15" customHeight="1" x14ac:dyDescent="0.35">
      <c r="C576" s="194"/>
      <c r="D576" s="137"/>
      <c r="E576" s="66"/>
      <c r="F576" s="55"/>
    </row>
    <row r="577" spans="3:6" ht="15" customHeight="1" x14ac:dyDescent="0.35">
      <c r="C577" s="194"/>
      <c r="D577" s="137"/>
      <c r="E577" s="66"/>
      <c r="F577" s="55"/>
    </row>
    <row r="578" spans="3:6" ht="15" customHeight="1" x14ac:dyDescent="0.35">
      <c r="C578" s="194"/>
      <c r="D578" s="137"/>
      <c r="E578" s="66"/>
      <c r="F578" s="55"/>
    </row>
    <row r="579" spans="3:6" ht="15" customHeight="1" x14ac:dyDescent="0.35">
      <c r="C579" s="194"/>
      <c r="D579" s="137"/>
      <c r="E579" s="66"/>
      <c r="F579" s="55"/>
    </row>
    <row r="580" spans="3:6" ht="15" customHeight="1" x14ac:dyDescent="0.35">
      <c r="C580" s="194"/>
      <c r="D580" s="137"/>
      <c r="E580" s="66"/>
      <c r="F580" s="55"/>
    </row>
    <row r="581" spans="3:6" ht="15" customHeight="1" x14ac:dyDescent="0.35">
      <c r="C581" s="194"/>
      <c r="D581" s="137"/>
      <c r="E581" s="66"/>
      <c r="F581" s="55"/>
    </row>
    <row r="582" spans="3:6" ht="15" customHeight="1" x14ac:dyDescent="0.35">
      <c r="C582" s="194"/>
      <c r="D582" s="137"/>
      <c r="E582" s="66"/>
      <c r="F582" s="55"/>
    </row>
    <row r="583" spans="3:6" ht="15" customHeight="1" x14ac:dyDescent="0.35">
      <c r="C583" s="194"/>
      <c r="D583" s="137"/>
      <c r="E583" s="66"/>
      <c r="F583" s="55"/>
    </row>
    <row r="584" spans="3:6" ht="15" customHeight="1" x14ac:dyDescent="0.35">
      <c r="C584" s="194"/>
      <c r="D584" s="137"/>
      <c r="E584" s="66"/>
      <c r="F584" s="55"/>
    </row>
    <row r="585" spans="3:6" ht="15" customHeight="1" x14ac:dyDescent="0.35">
      <c r="C585" s="194"/>
      <c r="D585" s="137"/>
      <c r="E585" s="66"/>
      <c r="F585" s="55"/>
    </row>
    <row r="586" spans="3:6" ht="15" customHeight="1" x14ac:dyDescent="0.35">
      <c r="C586" s="194"/>
      <c r="D586" s="137"/>
      <c r="E586" s="66"/>
      <c r="F586" s="55"/>
    </row>
    <row r="587" spans="3:6" ht="15" customHeight="1" x14ac:dyDescent="0.35">
      <c r="C587" s="194"/>
      <c r="D587" s="137"/>
      <c r="E587" s="66"/>
      <c r="F587" s="55"/>
    </row>
    <row r="588" spans="3:6" ht="15" customHeight="1" x14ac:dyDescent="0.35">
      <c r="C588" s="194"/>
      <c r="D588" s="137"/>
      <c r="E588" s="66"/>
      <c r="F588" s="55"/>
    </row>
    <row r="589" spans="3:6" ht="15" customHeight="1" x14ac:dyDescent="0.35">
      <c r="C589" s="194"/>
      <c r="D589" s="137"/>
      <c r="E589" s="66"/>
      <c r="F589" s="55"/>
    </row>
    <row r="590" spans="3:6" ht="15" customHeight="1" x14ac:dyDescent="0.35">
      <c r="C590" s="194"/>
      <c r="D590" s="137"/>
      <c r="E590" s="66"/>
      <c r="F590" s="55"/>
    </row>
    <row r="591" spans="3:6" ht="15" customHeight="1" x14ac:dyDescent="0.35">
      <c r="C591" s="194"/>
      <c r="D591" s="137"/>
      <c r="E591" s="66"/>
      <c r="F591" s="55"/>
    </row>
    <row r="592" spans="3:6" ht="15" customHeight="1" x14ac:dyDescent="0.35">
      <c r="C592" s="194"/>
      <c r="D592" s="137"/>
      <c r="E592" s="66"/>
      <c r="F592" s="55"/>
    </row>
    <row r="593" spans="3:6" ht="15" customHeight="1" x14ac:dyDescent="0.35">
      <c r="C593" s="194"/>
      <c r="D593" s="137"/>
      <c r="E593" s="66"/>
      <c r="F593" s="55"/>
    </row>
    <row r="594" spans="3:6" ht="15" customHeight="1" x14ac:dyDescent="0.35">
      <c r="C594" s="194"/>
      <c r="D594" s="137"/>
      <c r="E594" s="66"/>
      <c r="F594" s="55"/>
    </row>
    <row r="595" spans="3:6" ht="15" customHeight="1" x14ac:dyDescent="0.35">
      <c r="C595" s="194"/>
      <c r="D595" s="137"/>
      <c r="E595" s="66"/>
      <c r="F595" s="55"/>
    </row>
    <row r="596" spans="3:6" ht="15" customHeight="1" x14ac:dyDescent="0.35">
      <c r="C596" s="194"/>
      <c r="D596" s="137"/>
      <c r="E596" s="66"/>
      <c r="F596" s="55"/>
    </row>
    <row r="597" spans="3:6" ht="15" customHeight="1" x14ac:dyDescent="0.35">
      <c r="C597" s="194"/>
      <c r="D597" s="137"/>
      <c r="E597" s="66"/>
      <c r="F597" s="55"/>
    </row>
    <row r="598" spans="3:6" ht="15" customHeight="1" x14ac:dyDescent="0.35">
      <c r="C598" s="194"/>
      <c r="D598" s="137"/>
      <c r="E598" s="66"/>
      <c r="F598" s="55"/>
    </row>
    <row r="599" spans="3:6" ht="15" customHeight="1" x14ac:dyDescent="0.35">
      <c r="C599" s="194"/>
      <c r="D599" s="137"/>
      <c r="E599" s="66"/>
      <c r="F599" s="55"/>
    </row>
    <row r="600" spans="3:6" ht="15" customHeight="1" x14ac:dyDescent="0.35">
      <c r="C600" s="194"/>
      <c r="D600" s="137"/>
      <c r="E600" s="66"/>
      <c r="F600" s="55"/>
    </row>
    <row r="601" spans="3:6" ht="15" customHeight="1" x14ac:dyDescent="0.35">
      <c r="C601" s="194"/>
      <c r="D601" s="137"/>
      <c r="E601" s="66"/>
      <c r="F601" s="55"/>
    </row>
    <row r="602" spans="3:6" ht="15" customHeight="1" x14ac:dyDescent="0.35">
      <c r="C602" s="194"/>
      <c r="D602" s="137"/>
      <c r="E602" s="66"/>
      <c r="F602" s="55"/>
    </row>
    <row r="603" spans="3:6" ht="15" customHeight="1" x14ac:dyDescent="0.35">
      <c r="C603" s="194"/>
      <c r="D603" s="137"/>
      <c r="E603" s="66"/>
      <c r="F603" s="55"/>
    </row>
    <row r="604" spans="3:6" ht="15" customHeight="1" x14ac:dyDescent="0.35">
      <c r="C604" s="194"/>
      <c r="D604" s="137"/>
      <c r="E604" s="66"/>
      <c r="F604" s="55"/>
    </row>
    <row r="605" spans="3:6" ht="15" customHeight="1" x14ac:dyDescent="0.35">
      <c r="C605" s="194"/>
      <c r="D605" s="137"/>
      <c r="E605" s="66"/>
      <c r="F605" s="55"/>
    </row>
    <row r="606" spans="3:6" ht="15" customHeight="1" x14ac:dyDescent="0.35">
      <c r="C606" s="194"/>
      <c r="D606" s="137"/>
      <c r="E606" s="66"/>
      <c r="F606" s="55"/>
    </row>
    <row r="607" spans="3:6" ht="15" customHeight="1" x14ac:dyDescent="0.35">
      <c r="C607" s="194"/>
      <c r="D607" s="137"/>
      <c r="E607" s="66"/>
      <c r="F607" s="55"/>
    </row>
    <row r="608" spans="3:6" ht="15" customHeight="1" x14ac:dyDescent="0.35">
      <c r="C608" s="194"/>
      <c r="D608" s="137"/>
      <c r="E608" s="66"/>
      <c r="F608" s="55"/>
    </row>
    <row r="609" spans="3:6" ht="15" customHeight="1" x14ac:dyDescent="0.35">
      <c r="C609" s="194"/>
      <c r="D609" s="137"/>
      <c r="E609" s="66"/>
      <c r="F609" s="55"/>
    </row>
    <row r="610" spans="3:6" ht="15" customHeight="1" x14ac:dyDescent="0.35">
      <c r="C610" s="194"/>
      <c r="D610" s="137"/>
      <c r="E610" s="66"/>
      <c r="F610" s="55"/>
    </row>
    <row r="611" spans="3:6" ht="15" customHeight="1" x14ac:dyDescent="0.35">
      <c r="C611" s="194"/>
      <c r="D611" s="137"/>
      <c r="E611" s="66"/>
      <c r="F611" s="55"/>
    </row>
    <row r="612" spans="3:6" ht="15" customHeight="1" x14ac:dyDescent="0.35">
      <c r="C612" s="194"/>
      <c r="D612" s="137"/>
      <c r="E612" s="66"/>
      <c r="F612" s="55"/>
    </row>
    <row r="613" spans="3:6" ht="15" customHeight="1" x14ac:dyDescent="0.35">
      <c r="C613" s="194"/>
      <c r="D613" s="137"/>
      <c r="E613" s="66"/>
      <c r="F613" s="55"/>
    </row>
    <row r="614" spans="3:6" ht="15" customHeight="1" x14ac:dyDescent="0.35">
      <c r="C614" s="194"/>
      <c r="D614" s="137"/>
      <c r="E614" s="66"/>
      <c r="F614" s="55"/>
    </row>
    <row r="615" spans="3:6" ht="15" customHeight="1" x14ac:dyDescent="0.35">
      <c r="C615" s="194"/>
      <c r="D615" s="137"/>
      <c r="E615" s="66"/>
      <c r="F615" s="55"/>
    </row>
    <row r="616" spans="3:6" ht="15" customHeight="1" x14ac:dyDescent="0.35">
      <c r="C616" s="194"/>
      <c r="D616" s="137"/>
      <c r="E616" s="66"/>
      <c r="F616" s="55"/>
    </row>
    <row r="617" spans="3:6" ht="15" customHeight="1" x14ac:dyDescent="0.35">
      <c r="C617" s="194"/>
      <c r="D617" s="137"/>
      <c r="E617" s="66"/>
      <c r="F617" s="55"/>
    </row>
    <row r="618" spans="3:6" ht="15" customHeight="1" x14ac:dyDescent="0.35">
      <c r="C618" s="194"/>
      <c r="D618" s="137"/>
      <c r="E618" s="66"/>
      <c r="F618" s="55"/>
    </row>
    <row r="619" spans="3:6" ht="15" customHeight="1" x14ac:dyDescent="0.35">
      <c r="C619" s="194"/>
      <c r="D619" s="137"/>
      <c r="E619" s="66"/>
      <c r="F619" s="55"/>
    </row>
    <row r="620" spans="3:6" ht="15" customHeight="1" x14ac:dyDescent="0.35">
      <c r="C620" s="194"/>
      <c r="D620" s="137"/>
      <c r="E620" s="66"/>
      <c r="F620" s="55"/>
    </row>
    <row r="621" spans="3:6" ht="15" customHeight="1" x14ac:dyDescent="0.35">
      <c r="C621" s="194"/>
      <c r="D621" s="137"/>
      <c r="E621" s="66"/>
      <c r="F621" s="55"/>
    </row>
    <row r="622" spans="3:6" ht="15" customHeight="1" x14ac:dyDescent="0.35">
      <c r="C622" s="194"/>
      <c r="D622" s="137"/>
      <c r="E622" s="66"/>
      <c r="F622" s="55"/>
    </row>
    <row r="623" spans="3:6" ht="15" customHeight="1" x14ac:dyDescent="0.35">
      <c r="C623" s="194"/>
      <c r="D623" s="137"/>
      <c r="E623" s="66"/>
      <c r="F623" s="55"/>
    </row>
    <row r="624" spans="3:6" ht="15" customHeight="1" x14ac:dyDescent="0.35">
      <c r="C624" s="194"/>
      <c r="D624" s="137"/>
      <c r="E624" s="66"/>
      <c r="F624" s="55"/>
    </row>
    <row r="625" spans="3:6" ht="15" customHeight="1" x14ac:dyDescent="0.35">
      <c r="C625" s="194"/>
      <c r="D625" s="137"/>
      <c r="E625" s="66"/>
      <c r="F625" s="55"/>
    </row>
    <row r="626" spans="3:6" ht="15" customHeight="1" x14ac:dyDescent="0.35">
      <c r="C626" s="194"/>
      <c r="D626" s="137"/>
      <c r="E626" s="66"/>
      <c r="F626" s="55"/>
    </row>
    <row r="627" spans="3:6" ht="15" customHeight="1" x14ac:dyDescent="0.35">
      <c r="C627" s="194"/>
      <c r="D627" s="137"/>
      <c r="E627" s="66"/>
      <c r="F627" s="55"/>
    </row>
    <row r="628" spans="3:6" ht="15" customHeight="1" x14ac:dyDescent="0.35">
      <c r="C628" s="194"/>
      <c r="D628" s="137"/>
      <c r="E628" s="66"/>
      <c r="F628" s="55"/>
    </row>
    <row r="629" spans="3:6" ht="15" customHeight="1" x14ac:dyDescent="0.35">
      <c r="C629" s="194"/>
      <c r="D629" s="137"/>
      <c r="E629" s="66"/>
      <c r="F629" s="55"/>
    </row>
    <row r="630" spans="3:6" ht="15" customHeight="1" x14ac:dyDescent="0.35">
      <c r="C630" s="194"/>
      <c r="D630" s="137"/>
      <c r="E630" s="66"/>
      <c r="F630" s="55"/>
    </row>
    <row r="631" spans="3:6" ht="15" customHeight="1" x14ac:dyDescent="0.35">
      <c r="C631" s="194"/>
      <c r="D631" s="137"/>
      <c r="E631" s="66"/>
      <c r="F631" s="55"/>
    </row>
    <row r="632" spans="3:6" ht="15" customHeight="1" x14ac:dyDescent="0.35">
      <c r="C632" s="194"/>
      <c r="D632" s="137"/>
      <c r="E632" s="66"/>
      <c r="F632" s="55"/>
    </row>
    <row r="633" spans="3:6" ht="15" customHeight="1" x14ac:dyDescent="0.35">
      <c r="C633" s="194"/>
      <c r="D633" s="137"/>
      <c r="E633" s="66"/>
      <c r="F633" s="55"/>
    </row>
    <row r="634" spans="3:6" ht="15" customHeight="1" x14ac:dyDescent="0.35">
      <c r="C634" s="194"/>
      <c r="D634" s="137"/>
      <c r="E634" s="66"/>
      <c r="F634" s="55"/>
    </row>
    <row r="635" spans="3:6" ht="15" customHeight="1" x14ac:dyDescent="0.35">
      <c r="C635" s="194"/>
      <c r="D635" s="137"/>
      <c r="E635" s="66"/>
      <c r="F635" s="55"/>
    </row>
    <row r="636" spans="3:6" ht="15" customHeight="1" x14ac:dyDescent="0.35">
      <c r="C636" s="194"/>
      <c r="D636" s="137"/>
      <c r="E636" s="66"/>
      <c r="F636" s="55"/>
    </row>
    <row r="637" spans="3:6" ht="15" customHeight="1" x14ac:dyDescent="0.35">
      <c r="C637" s="194"/>
      <c r="D637" s="137"/>
      <c r="E637" s="66"/>
      <c r="F637" s="55"/>
    </row>
    <row r="638" spans="3:6" ht="15" customHeight="1" x14ac:dyDescent="0.35">
      <c r="C638" s="194"/>
      <c r="D638" s="137"/>
      <c r="E638" s="66"/>
      <c r="F638" s="55"/>
    </row>
    <row r="639" spans="3:6" ht="15" customHeight="1" x14ac:dyDescent="0.35">
      <c r="C639" s="194"/>
      <c r="D639" s="137"/>
      <c r="E639" s="66"/>
      <c r="F639" s="55"/>
    </row>
    <row r="640" spans="3:6" ht="15" customHeight="1" x14ac:dyDescent="0.35">
      <c r="C640" s="194"/>
      <c r="D640" s="137"/>
      <c r="E640" s="66"/>
      <c r="F640" s="55"/>
    </row>
    <row r="641" spans="3:6" ht="15" customHeight="1" x14ac:dyDescent="0.35">
      <c r="C641" s="194"/>
      <c r="D641" s="137"/>
      <c r="E641" s="66"/>
      <c r="F641" s="55"/>
    </row>
    <row r="642" spans="3:6" ht="15" customHeight="1" x14ac:dyDescent="0.35">
      <c r="C642" s="194"/>
      <c r="D642" s="137"/>
      <c r="E642" s="66"/>
      <c r="F642" s="55"/>
    </row>
    <row r="643" spans="3:6" ht="15" customHeight="1" x14ac:dyDescent="0.35">
      <c r="C643" s="194"/>
      <c r="D643" s="137"/>
      <c r="E643" s="66"/>
      <c r="F643" s="55"/>
    </row>
    <row r="644" spans="3:6" ht="15" customHeight="1" x14ac:dyDescent="0.35">
      <c r="C644" s="194"/>
      <c r="D644" s="137"/>
      <c r="E644" s="66"/>
      <c r="F644" s="55"/>
    </row>
    <row r="645" spans="3:6" ht="15" customHeight="1" x14ac:dyDescent="0.35">
      <c r="C645" s="194"/>
      <c r="D645" s="137"/>
      <c r="E645" s="66"/>
      <c r="F645" s="55"/>
    </row>
    <row r="646" spans="3:6" ht="15" customHeight="1" x14ac:dyDescent="0.35">
      <c r="C646" s="194"/>
      <c r="D646" s="137"/>
      <c r="E646" s="66"/>
      <c r="F646" s="55"/>
    </row>
    <row r="647" spans="3:6" ht="15" customHeight="1" x14ac:dyDescent="0.35">
      <c r="C647" s="194"/>
      <c r="D647" s="137"/>
      <c r="E647" s="66"/>
      <c r="F647" s="55"/>
    </row>
    <row r="648" spans="3:6" ht="15" customHeight="1" x14ac:dyDescent="0.35">
      <c r="C648" s="194"/>
      <c r="D648" s="137"/>
      <c r="E648" s="66"/>
      <c r="F648" s="55"/>
    </row>
    <row r="649" spans="3:6" ht="15" customHeight="1" x14ac:dyDescent="0.35">
      <c r="C649" s="194"/>
      <c r="D649" s="137"/>
      <c r="E649" s="66"/>
      <c r="F649" s="55"/>
    </row>
    <row r="650" spans="3:6" ht="15" customHeight="1" x14ac:dyDescent="0.35">
      <c r="C650" s="194"/>
      <c r="D650" s="137"/>
      <c r="E650" s="66"/>
      <c r="F650" s="55"/>
    </row>
    <row r="651" spans="3:6" ht="15" customHeight="1" x14ac:dyDescent="0.35">
      <c r="C651" s="194"/>
      <c r="D651" s="137"/>
      <c r="E651" s="66"/>
      <c r="F651" s="55"/>
    </row>
    <row r="652" spans="3:6" ht="15" customHeight="1" x14ac:dyDescent="0.35">
      <c r="C652" s="194"/>
      <c r="D652" s="137"/>
      <c r="E652" s="66"/>
      <c r="F652" s="55"/>
    </row>
    <row r="653" spans="3:6" ht="15" customHeight="1" x14ac:dyDescent="0.35">
      <c r="C653" s="194"/>
      <c r="D653" s="137"/>
      <c r="E653" s="66"/>
      <c r="F653" s="55"/>
    </row>
    <row r="654" spans="3:6" ht="15" customHeight="1" x14ac:dyDescent="0.35">
      <c r="C654" s="194"/>
      <c r="D654" s="137"/>
      <c r="E654" s="66"/>
      <c r="F654" s="55"/>
    </row>
    <row r="655" spans="3:6" ht="15" customHeight="1" x14ac:dyDescent="0.35">
      <c r="C655" s="194"/>
      <c r="D655" s="137"/>
      <c r="E655" s="66"/>
      <c r="F655" s="55"/>
    </row>
    <row r="656" spans="3:6" ht="15" customHeight="1" x14ac:dyDescent="0.35">
      <c r="C656" s="194"/>
      <c r="D656" s="137"/>
      <c r="E656" s="66"/>
      <c r="F656" s="55"/>
    </row>
    <row r="657" spans="3:6" ht="15" customHeight="1" x14ac:dyDescent="0.35">
      <c r="C657" s="194"/>
      <c r="D657" s="137"/>
      <c r="E657" s="66"/>
      <c r="F657" s="55"/>
    </row>
    <row r="658" spans="3:6" ht="15" customHeight="1" x14ac:dyDescent="0.35">
      <c r="C658" s="194"/>
      <c r="D658" s="137"/>
      <c r="E658" s="66"/>
      <c r="F658" s="55"/>
    </row>
    <row r="659" spans="3:6" ht="15" customHeight="1" x14ac:dyDescent="0.35">
      <c r="C659" s="194"/>
      <c r="D659" s="137"/>
      <c r="E659" s="66"/>
      <c r="F659" s="55"/>
    </row>
    <row r="660" spans="3:6" ht="15" customHeight="1" x14ac:dyDescent="0.35">
      <c r="C660" s="194"/>
      <c r="D660" s="137"/>
      <c r="E660" s="66"/>
      <c r="F660" s="55"/>
    </row>
    <row r="661" spans="3:6" ht="15" customHeight="1" x14ac:dyDescent="0.35">
      <c r="C661" s="194"/>
      <c r="D661" s="137"/>
      <c r="E661" s="66"/>
      <c r="F661" s="55"/>
    </row>
    <row r="662" spans="3:6" ht="15" customHeight="1" x14ac:dyDescent="0.35">
      <c r="C662" s="194"/>
      <c r="D662" s="137"/>
      <c r="E662" s="66"/>
      <c r="F662" s="55"/>
    </row>
    <row r="663" spans="3:6" ht="15" customHeight="1" x14ac:dyDescent="0.35">
      <c r="C663" s="194"/>
      <c r="D663" s="137"/>
      <c r="E663" s="66"/>
      <c r="F663" s="55"/>
    </row>
    <row r="664" spans="3:6" ht="15" customHeight="1" x14ac:dyDescent="0.35">
      <c r="C664" s="194"/>
      <c r="D664" s="137"/>
      <c r="E664" s="66"/>
      <c r="F664" s="55"/>
    </row>
    <row r="665" spans="3:6" ht="15" customHeight="1" x14ac:dyDescent="0.35">
      <c r="C665" s="194"/>
      <c r="D665" s="137"/>
      <c r="E665" s="66"/>
      <c r="F665" s="55"/>
    </row>
    <row r="666" spans="3:6" ht="15" customHeight="1" x14ac:dyDescent="0.35">
      <c r="C666" s="194"/>
      <c r="D666" s="137"/>
      <c r="E666" s="66"/>
      <c r="F666" s="55"/>
    </row>
    <row r="667" spans="3:6" ht="15" customHeight="1" x14ac:dyDescent="0.35">
      <c r="C667" s="194"/>
      <c r="D667" s="137"/>
      <c r="E667" s="66"/>
      <c r="F667" s="55"/>
    </row>
    <row r="668" spans="3:6" ht="15" customHeight="1" x14ac:dyDescent="0.35">
      <c r="C668" s="194"/>
      <c r="D668" s="137"/>
      <c r="E668" s="66"/>
      <c r="F668" s="55"/>
    </row>
    <row r="669" spans="3:6" ht="15" customHeight="1" x14ac:dyDescent="0.35">
      <c r="C669" s="194"/>
      <c r="D669" s="137"/>
      <c r="E669" s="66"/>
      <c r="F669" s="55"/>
    </row>
    <row r="670" spans="3:6" ht="15" customHeight="1" x14ac:dyDescent="0.35">
      <c r="C670" s="194"/>
      <c r="D670" s="137"/>
      <c r="E670" s="66"/>
      <c r="F670" s="55"/>
    </row>
    <row r="671" spans="3:6" ht="15" customHeight="1" x14ac:dyDescent="0.35">
      <c r="C671" s="194"/>
      <c r="D671" s="137"/>
      <c r="E671" s="66"/>
      <c r="F671" s="55"/>
    </row>
    <row r="672" spans="3:6" ht="15" customHeight="1" x14ac:dyDescent="0.35">
      <c r="C672" s="194"/>
      <c r="D672" s="137"/>
      <c r="E672" s="66"/>
      <c r="F672" s="55"/>
    </row>
    <row r="673" spans="3:6" ht="15" customHeight="1" x14ac:dyDescent="0.35">
      <c r="C673" s="194"/>
      <c r="D673" s="137"/>
      <c r="E673" s="66"/>
      <c r="F673" s="55"/>
    </row>
    <row r="674" spans="3:6" ht="15" customHeight="1" x14ac:dyDescent="0.35">
      <c r="C674" s="194"/>
      <c r="D674" s="137"/>
      <c r="E674" s="66"/>
      <c r="F674" s="55"/>
    </row>
    <row r="675" spans="3:6" ht="15" customHeight="1" x14ac:dyDescent="0.35">
      <c r="C675" s="194"/>
      <c r="D675" s="137"/>
      <c r="E675" s="66"/>
      <c r="F675" s="55"/>
    </row>
    <row r="676" spans="3:6" ht="15" customHeight="1" x14ac:dyDescent="0.35">
      <c r="C676" s="194"/>
      <c r="D676" s="137"/>
      <c r="E676" s="66"/>
      <c r="F676" s="55"/>
    </row>
    <row r="677" spans="3:6" ht="15" customHeight="1" x14ac:dyDescent="0.35">
      <c r="C677" s="194"/>
      <c r="D677" s="137"/>
      <c r="E677" s="66"/>
      <c r="F677" s="55"/>
    </row>
    <row r="678" spans="3:6" ht="15" customHeight="1" x14ac:dyDescent="0.35">
      <c r="C678" s="194"/>
      <c r="D678" s="137"/>
      <c r="E678" s="66"/>
      <c r="F678" s="55"/>
    </row>
    <row r="679" spans="3:6" ht="15" customHeight="1" x14ac:dyDescent="0.35">
      <c r="C679" s="194"/>
      <c r="D679" s="137"/>
      <c r="E679" s="66"/>
      <c r="F679" s="55"/>
    </row>
    <row r="680" spans="3:6" ht="15" customHeight="1" x14ac:dyDescent="0.35">
      <c r="C680" s="194"/>
      <c r="D680" s="137"/>
      <c r="E680" s="66"/>
      <c r="F680" s="55"/>
    </row>
    <row r="681" spans="3:6" ht="15" customHeight="1" x14ac:dyDescent="0.35">
      <c r="C681" s="194"/>
      <c r="D681" s="137"/>
      <c r="E681" s="66"/>
      <c r="F681" s="55"/>
    </row>
    <row r="682" spans="3:6" ht="15" customHeight="1" x14ac:dyDescent="0.35">
      <c r="C682" s="194"/>
      <c r="D682" s="137"/>
      <c r="E682" s="66"/>
      <c r="F682" s="55"/>
    </row>
    <row r="683" spans="3:6" ht="15" customHeight="1" x14ac:dyDescent="0.35">
      <c r="C683" s="194"/>
      <c r="D683" s="137"/>
      <c r="E683" s="66"/>
      <c r="F683" s="55"/>
    </row>
    <row r="684" spans="3:6" ht="15" customHeight="1" x14ac:dyDescent="0.35">
      <c r="C684" s="194"/>
      <c r="D684" s="137"/>
      <c r="E684" s="66"/>
      <c r="F684" s="55"/>
    </row>
    <row r="685" spans="3:6" ht="15" customHeight="1" x14ac:dyDescent="0.35">
      <c r="C685" s="194"/>
      <c r="D685" s="137"/>
      <c r="E685" s="66"/>
      <c r="F685" s="55"/>
    </row>
    <row r="686" spans="3:6" ht="15" customHeight="1" x14ac:dyDescent="0.35">
      <c r="C686" s="194"/>
      <c r="D686" s="137"/>
      <c r="E686" s="66"/>
      <c r="F686" s="55"/>
    </row>
    <row r="687" spans="3:6" ht="15" customHeight="1" x14ac:dyDescent="0.35">
      <c r="C687" s="194"/>
      <c r="D687" s="137"/>
      <c r="E687" s="66"/>
      <c r="F687" s="55"/>
    </row>
    <row r="688" spans="3:6" ht="15" customHeight="1" x14ac:dyDescent="0.35">
      <c r="C688" s="194"/>
      <c r="D688" s="137"/>
      <c r="E688" s="66"/>
      <c r="F688" s="55"/>
    </row>
    <row r="689" spans="3:6" ht="15" customHeight="1" x14ac:dyDescent="0.35">
      <c r="C689" s="194"/>
      <c r="D689" s="137"/>
      <c r="E689" s="66"/>
      <c r="F689" s="55"/>
    </row>
    <row r="690" spans="3:6" ht="15" customHeight="1" x14ac:dyDescent="0.35">
      <c r="C690" s="194"/>
      <c r="D690" s="137"/>
      <c r="E690" s="66"/>
      <c r="F690" s="55"/>
    </row>
    <row r="691" spans="3:6" ht="15" customHeight="1" x14ac:dyDescent="0.35">
      <c r="C691" s="194"/>
      <c r="D691" s="137"/>
      <c r="E691" s="66"/>
      <c r="F691" s="55"/>
    </row>
    <row r="692" spans="3:6" ht="15" customHeight="1" x14ac:dyDescent="0.35">
      <c r="C692" s="194"/>
      <c r="D692" s="137"/>
      <c r="E692" s="66"/>
      <c r="F692" s="55"/>
    </row>
    <row r="693" spans="3:6" ht="15" customHeight="1" x14ac:dyDescent="0.35">
      <c r="C693" s="194"/>
      <c r="D693" s="137"/>
      <c r="E693" s="66"/>
      <c r="F693" s="55"/>
    </row>
    <row r="694" spans="3:6" ht="15" customHeight="1" x14ac:dyDescent="0.35">
      <c r="C694" s="194"/>
      <c r="D694" s="137"/>
      <c r="E694" s="66"/>
      <c r="F694" s="55"/>
    </row>
    <row r="695" spans="3:6" ht="15" customHeight="1" x14ac:dyDescent="0.35">
      <c r="C695" s="194"/>
      <c r="D695" s="137"/>
      <c r="E695" s="66"/>
      <c r="F695" s="55"/>
    </row>
    <row r="696" spans="3:6" ht="15" customHeight="1" x14ac:dyDescent="0.35">
      <c r="C696" s="194"/>
      <c r="D696" s="137"/>
      <c r="E696" s="66"/>
      <c r="F696" s="55"/>
    </row>
    <row r="697" spans="3:6" ht="15" customHeight="1" x14ac:dyDescent="0.35">
      <c r="C697" s="194"/>
      <c r="D697" s="137"/>
      <c r="E697" s="66"/>
      <c r="F697" s="55"/>
    </row>
    <row r="698" spans="3:6" ht="15" customHeight="1" x14ac:dyDescent="0.35">
      <c r="C698" s="194"/>
      <c r="D698" s="137"/>
      <c r="E698" s="66"/>
      <c r="F698" s="55"/>
    </row>
    <row r="699" spans="3:6" ht="15" customHeight="1" x14ac:dyDescent="0.35">
      <c r="C699" s="194"/>
      <c r="D699" s="137"/>
      <c r="E699" s="66"/>
      <c r="F699" s="55"/>
    </row>
    <row r="700" spans="3:6" ht="15" customHeight="1" x14ac:dyDescent="0.35">
      <c r="C700" s="194"/>
      <c r="D700" s="137"/>
      <c r="E700" s="66"/>
      <c r="F700" s="55"/>
    </row>
    <row r="701" spans="3:6" ht="15" customHeight="1" x14ac:dyDescent="0.35">
      <c r="C701" s="194"/>
      <c r="D701" s="137"/>
      <c r="E701" s="66"/>
      <c r="F701" s="55"/>
    </row>
    <row r="702" spans="3:6" ht="15" customHeight="1" x14ac:dyDescent="0.35">
      <c r="C702" s="194"/>
      <c r="D702" s="137"/>
      <c r="E702" s="66"/>
      <c r="F702" s="55"/>
    </row>
    <row r="703" spans="3:6" ht="15" customHeight="1" x14ac:dyDescent="0.35">
      <c r="C703" s="194"/>
      <c r="D703" s="137"/>
      <c r="E703" s="66"/>
      <c r="F703" s="55"/>
    </row>
    <row r="704" spans="3:6" ht="15" customHeight="1" x14ac:dyDescent="0.35">
      <c r="C704" s="194"/>
      <c r="D704" s="137"/>
      <c r="E704" s="66"/>
      <c r="F704" s="55"/>
    </row>
    <row r="705" spans="3:6" ht="15" customHeight="1" x14ac:dyDescent="0.35">
      <c r="C705" s="194"/>
      <c r="D705" s="137"/>
      <c r="E705" s="66"/>
      <c r="F705" s="55"/>
    </row>
    <row r="706" spans="3:6" ht="15" customHeight="1" x14ac:dyDescent="0.35">
      <c r="C706" s="194"/>
      <c r="D706" s="137"/>
      <c r="E706" s="66"/>
      <c r="F706" s="55"/>
    </row>
    <row r="707" spans="3:6" ht="15" customHeight="1" x14ac:dyDescent="0.35">
      <c r="C707" s="194"/>
      <c r="D707" s="137"/>
      <c r="E707" s="66"/>
      <c r="F707" s="55"/>
    </row>
    <row r="708" spans="3:6" ht="15" customHeight="1" x14ac:dyDescent="0.35">
      <c r="C708" s="194"/>
      <c r="D708" s="137"/>
      <c r="E708" s="66"/>
      <c r="F708" s="55"/>
    </row>
    <row r="709" spans="3:6" ht="15" customHeight="1" x14ac:dyDescent="0.35">
      <c r="C709" s="194"/>
      <c r="D709" s="137"/>
      <c r="E709" s="66"/>
      <c r="F709" s="55"/>
    </row>
    <row r="710" spans="3:6" ht="15" customHeight="1" x14ac:dyDescent="0.35">
      <c r="C710" s="194"/>
      <c r="D710" s="137"/>
      <c r="E710" s="66"/>
      <c r="F710" s="55"/>
    </row>
    <row r="711" spans="3:6" ht="15" customHeight="1" x14ac:dyDescent="0.35">
      <c r="C711" s="194"/>
      <c r="D711" s="137"/>
      <c r="E711" s="66"/>
      <c r="F711" s="55"/>
    </row>
    <row r="712" spans="3:6" ht="15" customHeight="1" x14ac:dyDescent="0.35">
      <c r="C712" s="194"/>
      <c r="D712" s="137"/>
      <c r="E712" s="66"/>
      <c r="F712" s="55"/>
    </row>
    <row r="713" spans="3:6" ht="15" customHeight="1" x14ac:dyDescent="0.35">
      <c r="C713" s="194"/>
      <c r="D713" s="137"/>
      <c r="E713" s="66"/>
      <c r="F713" s="55"/>
    </row>
    <row r="714" spans="3:6" ht="15" customHeight="1" x14ac:dyDescent="0.35">
      <c r="C714" s="194"/>
      <c r="D714" s="137"/>
      <c r="E714" s="66"/>
      <c r="F714" s="55"/>
    </row>
    <row r="715" spans="3:6" ht="15" customHeight="1" x14ac:dyDescent="0.35">
      <c r="C715" s="194"/>
      <c r="D715" s="137"/>
      <c r="E715" s="66"/>
      <c r="F715" s="55"/>
    </row>
    <row r="716" spans="3:6" ht="15" customHeight="1" x14ac:dyDescent="0.35">
      <c r="C716" s="194"/>
      <c r="D716" s="137"/>
      <c r="E716" s="66"/>
      <c r="F716" s="55"/>
    </row>
    <row r="717" spans="3:6" ht="15" customHeight="1" x14ac:dyDescent="0.35">
      <c r="C717" s="194"/>
      <c r="D717" s="137"/>
      <c r="E717" s="66"/>
      <c r="F717" s="55"/>
    </row>
    <row r="718" spans="3:6" ht="15" customHeight="1" x14ac:dyDescent="0.35">
      <c r="C718" s="194"/>
      <c r="D718" s="137"/>
      <c r="E718" s="66"/>
      <c r="F718" s="55"/>
    </row>
    <row r="719" spans="3:6" ht="15" customHeight="1" x14ac:dyDescent="0.35">
      <c r="C719" s="194"/>
      <c r="D719" s="137"/>
      <c r="E719" s="66"/>
      <c r="F719" s="55"/>
    </row>
    <row r="720" spans="3:6" ht="15" customHeight="1" x14ac:dyDescent="0.35">
      <c r="C720" s="194"/>
      <c r="D720" s="137"/>
      <c r="E720" s="66"/>
      <c r="F720" s="55"/>
    </row>
    <row r="721" spans="3:6" ht="15" customHeight="1" x14ac:dyDescent="0.35">
      <c r="C721" s="194"/>
      <c r="D721" s="137"/>
      <c r="E721" s="66"/>
      <c r="F721" s="55"/>
    </row>
    <row r="722" spans="3:6" ht="15" customHeight="1" x14ac:dyDescent="0.35">
      <c r="C722" s="194"/>
      <c r="D722" s="137"/>
      <c r="E722" s="66"/>
      <c r="F722" s="55"/>
    </row>
    <row r="723" spans="3:6" ht="15" customHeight="1" x14ac:dyDescent="0.35">
      <c r="C723" s="194"/>
      <c r="D723" s="137"/>
      <c r="E723" s="66"/>
      <c r="F723" s="55"/>
    </row>
    <row r="724" spans="3:6" ht="15" customHeight="1" x14ac:dyDescent="0.35">
      <c r="C724" s="194"/>
      <c r="D724" s="137"/>
      <c r="E724" s="66"/>
      <c r="F724" s="55"/>
    </row>
    <row r="725" spans="3:6" ht="15" customHeight="1" x14ac:dyDescent="0.35">
      <c r="C725" s="194"/>
      <c r="D725" s="137"/>
      <c r="E725" s="66"/>
      <c r="F725" s="55"/>
    </row>
    <row r="726" spans="3:6" ht="15" customHeight="1" x14ac:dyDescent="0.35">
      <c r="C726" s="194"/>
      <c r="D726" s="137"/>
      <c r="E726" s="66"/>
      <c r="F726" s="55"/>
    </row>
    <row r="727" spans="3:6" ht="15" customHeight="1" x14ac:dyDescent="0.35">
      <c r="C727" s="194"/>
      <c r="D727" s="137"/>
      <c r="E727" s="66"/>
      <c r="F727" s="55"/>
    </row>
    <row r="728" spans="3:6" ht="15" customHeight="1" x14ac:dyDescent="0.35">
      <c r="C728" s="194"/>
      <c r="D728" s="137"/>
      <c r="E728" s="66"/>
      <c r="F728" s="55"/>
    </row>
    <row r="729" spans="3:6" ht="15" customHeight="1" x14ac:dyDescent="0.35">
      <c r="C729" s="194"/>
      <c r="D729" s="137"/>
      <c r="E729" s="66"/>
      <c r="F729" s="55"/>
    </row>
    <row r="730" spans="3:6" ht="15" customHeight="1" x14ac:dyDescent="0.35">
      <c r="C730" s="194"/>
      <c r="D730" s="137"/>
      <c r="E730" s="66"/>
      <c r="F730" s="55"/>
    </row>
    <row r="731" spans="3:6" ht="15" customHeight="1" x14ac:dyDescent="0.35">
      <c r="C731" s="194"/>
      <c r="D731" s="137"/>
      <c r="E731" s="66"/>
      <c r="F731" s="55"/>
    </row>
    <row r="732" spans="3:6" ht="15" customHeight="1" x14ac:dyDescent="0.35">
      <c r="C732" s="194"/>
      <c r="D732" s="137"/>
      <c r="E732" s="66"/>
      <c r="F732" s="55"/>
    </row>
    <row r="733" spans="3:6" ht="15" customHeight="1" x14ac:dyDescent="0.35">
      <c r="C733" s="194"/>
      <c r="D733" s="137"/>
      <c r="E733" s="66"/>
      <c r="F733" s="55"/>
    </row>
    <row r="734" spans="3:6" ht="15" customHeight="1" x14ac:dyDescent="0.35">
      <c r="C734" s="194"/>
      <c r="D734" s="137"/>
      <c r="E734" s="66"/>
      <c r="F734" s="55"/>
    </row>
    <row r="735" spans="3:6" ht="15" customHeight="1" x14ac:dyDescent="0.35">
      <c r="C735" s="194"/>
      <c r="D735" s="137"/>
      <c r="E735" s="66"/>
      <c r="F735" s="55"/>
    </row>
    <row r="736" spans="3:6" ht="15" customHeight="1" x14ac:dyDescent="0.35">
      <c r="C736" s="194"/>
      <c r="D736" s="137"/>
      <c r="E736" s="66"/>
      <c r="F736" s="55"/>
    </row>
    <row r="737" spans="3:6" ht="15" customHeight="1" x14ac:dyDescent="0.35">
      <c r="C737" s="194"/>
      <c r="D737" s="137"/>
      <c r="E737" s="66"/>
      <c r="F737" s="55"/>
    </row>
    <row r="738" spans="3:6" ht="15" customHeight="1" x14ac:dyDescent="0.35">
      <c r="C738" s="194"/>
      <c r="D738" s="137"/>
      <c r="E738" s="66"/>
      <c r="F738" s="55"/>
    </row>
    <row r="739" spans="3:6" ht="15" customHeight="1" x14ac:dyDescent="0.35">
      <c r="C739" s="194"/>
      <c r="D739" s="137"/>
      <c r="E739" s="66"/>
      <c r="F739" s="55"/>
    </row>
    <row r="740" spans="3:6" ht="15" customHeight="1" x14ac:dyDescent="0.35">
      <c r="C740" s="194"/>
      <c r="D740" s="137"/>
      <c r="E740" s="66"/>
      <c r="F740" s="55"/>
    </row>
    <row r="741" spans="3:6" ht="15" customHeight="1" x14ac:dyDescent="0.35">
      <c r="C741" s="194"/>
      <c r="D741" s="137"/>
      <c r="E741" s="66"/>
      <c r="F741" s="55"/>
    </row>
    <row r="742" spans="3:6" ht="15" customHeight="1" x14ac:dyDescent="0.35">
      <c r="C742" s="194"/>
      <c r="D742" s="137"/>
      <c r="E742" s="66"/>
      <c r="F742" s="55"/>
    </row>
    <row r="743" spans="3:6" ht="15" customHeight="1" x14ac:dyDescent="0.35">
      <c r="C743" s="194"/>
      <c r="D743" s="137"/>
      <c r="E743" s="66"/>
      <c r="F743" s="55"/>
    </row>
    <row r="744" spans="3:6" ht="15" customHeight="1" x14ac:dyDescent="0.35">
      <c r="C744" s="194"/>
      <c r="D744" s="137"/>
      <c r="E744" s="66"/>
      <c r="F744" s="55"/>
    </row>
    <row r="745" spans="3:6" ht="15" customHeight="1" x14ac:dyDescent="0.35">
      <c r="C745" s="194"/>
      <c r="D745" s="137"/>
      <c r="E745" s="66"/>
      <c r="F745" s="55"/>
    </row>
    <row r="746" spans="3:6" ht="15" customHeight="1" x14ac:dyDescent="0.35">
      <c r="C746" s="194"/>
      <c r="D746" s="137"/>
      <c r="E746" s="66"/>
      <c r="F746" s="55"/>
    </row>
    <row r="747" spans="3:6" ht="15" customHeight="1" x14ac:dyDescent="0.35">
      <c r="C747" s="194"/>
      <c r="D747" s="137"/>
      <c r="E747" s="66"/>
      <c r="F747" s="55"/>
    </row>
    <row r="748" spans="3:6" ht="15" customHeight="1" x14ac:dyDescent="0.35">
      <c r="C748" s="194"/>
      <c r="D748" s="137"/>
      <c r="E748" s="66"/>
      <c r="F748" s="55"/>
    </row>
    <row r="749" spans="3:6" ht="15" customHeight="1" x14ac:dyDescent="0.35">
      <c r="C749" s="194"/>
      <c r="D749" s="137"/>
      <c r="E749" s="66"/>
      <c r="F749" s="55"/>
    </row>
    <row r="750" spans="3:6" ht="15" customHeight="1" x14ac:dyDescent="0.35">
      <c r="C750" s="194"/>
      <c r="D750" s="137"/>
      <c r="E750" s="66"/>
      <c r="F750" s="55"/>
    </row>
    <row r="751" spans="3:6" ht="15" customHeight="1" x14ac:dyDescent="0.35">
      <c r="C751" s="194"/>
      <c r="D751" s="137"/>
      <c r="E751" s="66"/>
      <c r="F751" s="55"/>
    </row>
    <row r="752" spans="3:6" ht="15" customHeight="1" x14ac:dyDescent="0.35">
      <c r="C752" s="194"/>
      <c r="D752" s="137"/>
      <c r="E752" s="66"/>
      <c r="F752" s="55"/>
    </row>
    <row r="753" spans="3:6" ht="15" customHeight="1" x14ac:dyDescent="0.35">
      <c r="C753" s="194"/>
      <c r="D753" s="137"/>
      <c r="E753" s="66"/>
      <c r="F753" s="55"/>
    </row>
    <row r="754" spans="3:6" ht="15" customHeight="1" x14ac:dyDescent="0.35">
      <c r="C754" s="194"/>
      <c r="D754" s="137"/>
      <c r="E754" s="66"/>
      <c r="F754" s="55"/>
    </row>
    <row r="755" spans="3:6" ht="15" customHeight="1" x14ac:dyDescent="0.35">
      <c r="C755" s="194"/>
      <c r="D755" s="137"/>
      <c r="E755" s="66"/>
      <c r="F755" s="55"/>
    </row>
    <row r="756" spans="3:6" ht="15" customHeight="1" x14ac:dyDescent="0.35">
      <c r="C756" s="194"/>
      <c r="D756" s="137"/>
      <c r="E756" s="66"/>
      <c r="F756" s="55"/>
    </row>
    <row r="757" spans="3:6" ht="15" customHeight="1" x14ac:dyDescent="0.35">
      <c r="C757" s="194"/>
      <c r="D757" s="137"/>
      <c r="E757" s="66"/>
      <c r="F757" s="55"/>
    </row>
    <row r="758" spans="3:6" ht="15" customHeight="1" x14ac:dyDescent="0.35">
      <c r="C758" s="194"/>
      <c r="D758" s="137"/>
      <c r="E758" s="66"/>
      <c r="F758" s="55"/>
    </row>
    <row r="759" spans="3:6" ht="15" customHeight="1" x14ac:dyDescent="0.35">
      <c r="C759" s="194"/>
      <c r="D759" s="137"/>
      <c r="E759" s="66"/>
      <c r="F759" s="55"/>
    </row>
    <row r="760" spans="3:6" ht="15" customHeight="1" x14ac:dyDescent="0.35">
      <c r="C760" s="194"/>
      <c r="D760" s="137"/>
      <c r="E760" s="66"/>
      <c r="F760" s="55"/>
    </row>
    <row r="761" spans="3:6" ht="15" customHeight="1" x14ac:dyDescent="0.35">
      <c r="C761" s="194"/>
      <c r="D761" s="137"/>
      <c r="E761" s="66"/>
      <c r="F761" s="55"/>
    </row>
    <row r="762" spans="3:6" ht="15" customHeight="1" x14ac:dyDescent="0.35">
      <c r="C762" s="194"/>
      <c r="D762" s="137"/>
      <c r="E762" s="66"/>
      <c r="F762" s="55"/>
    </row>
    <row r="763" spans="3:6" ht="15" customHeight="1" x14ac:dyDescent="0.35">
      <c r="C763" s="194"/>
      <c r="D763" s="137"/>
      <c r="E763" s="66"/>
      <c r="F763" s="55"/>
    </row>
    <row r="764" spans="3:6" ht="15" customHeight="1" x14ac:dyDescent="0.35">
      <c r="C764" s="194"/>
      <c r="D764" s="137"/>
      <c r="E764" s="66"/>
      <c r="F764" s="55"/>
    </row>
    <row r="765" spans="3:6" ht="15" customHeight="1" x14ac:dyDescent="0.35">
      <c r="C765" s="194"/>
      <c r="D765" s="137"/>
      <c r="E765" s="66"/>
      <c r="F765" s="55"/>
    </row>
    <row r="766" spans="3:6" ht="15" customHeight="1" x14ac:dyDescent="0.35">
      <c r="C766" s="194"/>
      <c r="D766" s="137"/>
      <c r="E766" s="66"/>
      <c r="F766" s="55"/>
    </row>
    <row r="767" spans="3:6" ht="15" customHeight="1" x14ac:dyDescent="0.35">
      <c r="C767" s="194"/>
      <c r="D767" s="137"/>
      <c r="E767" s="66"/>
      <c r="F767" s="55"/>
    </row>
    <row r="768" spans="3:6" ht="15" customHeight="1" x14ac:dyDescent="0.35">
      <c r="C768" s="194"/>
      <c r="D768" s="137"/>
      <c r="E768" s="66"/>
      <c r="F768" s="55"/>
    </row>
    <row r="769" spans="3:6" ht="15" customHeight="1" x14ac:dyDescent="0.35">
      <c r="C769" s="194"/>
      <c r="D769" s="137"/>
      <c r="E769" s="66"/>
      <c r="F769" s="55"/>
    </row>
    <row r="770" spans="3:6" ht="15" customHeight="1" x14ac:dyDescent="0.35">
      <c r="C770" s="194"/>
      <c r="D770" s="137"/>
      <c r="E770" s="66"/>
      <c r="F770" s="55"/>
    </row>
    <row r="771" spans="3:6" ht="15" customHeight="1" x14ac:dyDescent="0.35">
      <c r="C771" s="194"/>
      <c r="D771" s="137"/>
      <c r="E771" s="66"/>
      <c r="F771" s="55"/>
    </row>
    <row r="772" spans="3:6" ht="15" customHeight="1" x14ac:dyDescent="0.35">
      <c r="C772" s="194"/>
      <c r="D772" s="137"/>
      <c r="E772" s="66"/>
      <c r="F772" s="55"/>
    </row>
    <row r="773" spans="3:6" ht="15" customHeight="1" x14ac:dyDescent="0.35">
      <c r="C773" s="194"/>
      <c r="D773" s="137"/>
      <c r="E773" s="66"/>
      <c r="F773" s="55"/>
    </row>
    <row r="774" spans="3:6" ht="15" customHeight="1" x14ac:dyDescent="0.35">
      <c r="C774" s="194"/>
      <c r="D774" s="137"/>
      <c r="E774" s="66"/>
      <c r="F774" s="55"/>
    </row>
    <row r="775" spans="3:6" ht="15" customHeight="1" x14ac:dyDescent="0.35">
      <c r="C775" s="194"/>
      <c r="D775" s="137"/>
      <c r="E775" s="66"/>
      <c r="F775" s="55"/>
    </row>
    <row r="776" spans="3:6" ht="15" customHeight="1" x14ac:dyDescent="0.35">
      <c r="C776" s="194"/>
      <c r="D776" s="137"/>
      <c r="E776" s="66"/>
      <c r="F776" s="55"/>
    </row>
    <row r="777" spans="3:6" ht="15" customHeight="1" x14ac:dyDescent="0.35">
      <c r="C777" s="194"/>
      <c r="D777" s="137"/>
      <c r="E777" s="66"/>
      <c r="F777" s="55"/>
    </row>
    <row r="778" spans="3:6" ht="15" customHeight="1" x14ac:dyDescent="0.35">
      <c r="C778" s="194"/>
      <c r="D778" s="137"/>
      <c r="E778" s="66"/>
      <c r="F778" s="55"/>
    </row>
    <row r="779" spans="3:6" ht="15" customHeight="1" x14ac:dyDescent="0.35">
      <c r="C779" s="194"/>
      <c r="D779" s="137"/>
      <c r="E779" s="66"/>
      <c r="F779" s="55"/>
    </row>
    <row r="780" spans="3:6" ht="15" customHeight="1" x14ac:dyDescent="0.35">
      <c r="C780" s="194"/>
      <c r="D780" s="137"/>
      <c r="E780" s="66"/>
      <c r="F780" s="55"/>
    </row>
    <row r="781" spans="3:6" ht="15" customHeight="1" x14ac:dyDescent="0.35">
      <c r="C781" s="194"/>
      <c r="D781" s="137"/>
      <c r="E781" s="66"/>
      <c r="F781" s="55"/>
    </row>
    <row r="782" spans="3:6" ht="15" customHeight="1" x14ac:dyDescent="0.35">
      <c r="C782" s="194"/>
      <c r="D782" s="137"/>
      <c r="E782" s="66"/>
      <c r="F782" s="55"/>
    </row>
    <row r="783" spans="3:6" ht="15" customHeight="1" x14ac:dyDescent="0.35">
      <c r="C783" s="194"/>
      <c r="D783" s="137"/>
      <c r="E783" s="66"/>
      <c r="F783" s="55"/>
    </row>
    <row r="784" spans="3:6" ht="15" customHeight="1" x14ac:dyDescent="0.35">
      <c r="C784" s="194"/>
      <c r="D784" s="137"/>
      <c r="E784" s="66"/>
      <c r="F784" s="55"/>
    </row>
    <row r="785" spans="3:6" ht="15" customHeight="1" x14ac:dyDescent="0.35">
      <c r="C785" s="194"/>
      <c r="D785" s="137"/>
      <c r="E785" s="66"/>
      <c r="F785" s="55"/>
    </row>
    <row r="786" spans="3:6" ht="15" customHeight="1" x14ac:dyDescent="0.35">
      <c r="C786" s="194"/>
      <c r="D786" s="137"/>
      <c r="E786" s="66"/>
      <c r="F786" s="55"/>
    </row>
    <row r="787" spans="3:6" ht="15" customHeight="1" x14ac:dyDescent="0.35">
      <c r="C787" s="194"/>
      <c r="D787" s="137"/>
      <c r="E787" s="66"/>
      <c r="F787" s="55"/>
    </row>
    <row r="788" spans="3:6" ht="15" customHeight="1" x14ac:dyDescent="0.35">
      <c r="C788" s="194"/>
      <c r="D788" s="137"/>
      <c r="E788" s="66"/>
      <c r="F788" s="55"/>
    </row>
    <row r="789" spans="3:6" ht="15" customHeight="1" x14ac:dyDescent="0.35">
      <c r="C789" s="194"/>
      <c r="D789" s="137"/>
      <c r="E789" s="66"/>
      <c r="F789" s="55"/>
    </row>
    <row r="790" spans="3:6" ht="15" customHeight="1" x14ac:dyDescent="0.35">
      <c r="C790" s="194"/>
      <c r="D790" s="137"/>
      <c r="E790" s="66"/>
      <c r="F790" s="55"/>
    </row>
    <row r="791" spans="3:6" ht="15" customHeight="1" x14ac:dyDescent="0.35">
      <c r="C791" s="194"/>
      <c r="D791" s="137"/>
      <c r="E791" s="66"/>
      <c r="F791" s="55"/>
    </row>
    <row r="792" spans="3:6" ht="15" customHeight="1" x14ac:dyDescent="0.35">
      <c r="C792" s="194"/>
      <c r="D792" s="137"/>
      <c r="E792" s="66"/>
      <c r="F792" s="55"/>
    </row>
    <row r="793" spans="3:6" ht="15" customHeight="1" x14ac:dyDescent="0.35">
      <c r="C793" s="194"/>
      <c r="D793" s="137"/>
      <c r="E793" s="66"/>
      <c r="F793" s="55"/>
    </row>
    <row r="794" spans="3:6" ht="15" customHeight="1" x14ac:dyDescent="0.35">
      <c r="C794" s="194"/>
      <c r="D794" s="137"/>
      <c r="E794" s="66"/>
      <c r="F794" s="55"/>
    </row>
    <row r="795" spans="3:6" ht="15" customHeight="1" x14ac:dyDescent="0.35">
      <c r="C795" s="194"/>
      <c r="D795" s="137"/>
      <c r="E795" s="66"/>
      <c r="F795" s="55"/>
    </row>
    <row r="796" spans="3:6" ht="15" customHeight="1" x14ac:dyDescent="0.35">
      <c r="C796" s="194"/>
      <c r="D796" s="137"/>
      <c r="E796" s="66"/>
      <c r="F796" s="55"/>
    </row>
    <row r="797" spans="3:6" ht="15" customHeight="1" x14ac:dyDescent="0.35">
      <c r="C797" s="194"/>
      <c r="D797" s="137"/>
      <c r="E797" s="66"/>
      <c r="F797" s="55"/>
    </row>
    <row r="798" spans="3:6" ht="15" customHeight="1" x14ac:dyDescent="0.35">
      <c r="C798" s="194"/>
      <c r="D798" s="137"/>
      <c r="E798" s="66"/>
      <c r="F798" s="55"/>
    </row>
    <row r="799" spans="3:6" ht="15" customHeight="1" x14ac:dyDescent="0.35">
      <c r="C799" s="194"/>
      <c r="D799" s="137"/>
      <c r="E799" s="66"/>
      <c r="F799" s="55"/>
    </row>
    <row r="800" spans="3:6" ht="15" customHeight="1" x14ac:dyDescent="0.35">
      <c r="C800" s="194"/>
      <c r="D800" s="137"/>
      <c r="E800" s="66"/>
      <c r="F800" s="55"/>
    </row>
    <row r="801" spans="3:6" ht="15" customHeight="1" x14ac:dyDescent="0.35">
      <c r="C801" s="194"/>
      <c r="D801" s="137"/>
      <c r="E801" s="66"/>
      <c r="F801" s="55"/>
    </row>
    <row r="802" spans="3:6" ht="15" customHeight="1" x14ac:dyDescent="0.35">
      <c r="C802" s="194"/>
      <c r="D802" s="137"/>
      <c r="E802" s="66"/>
      <c r="F802" s="55"/>
    </row>
    <row r="803" spans="3:6" ht="15" customHeight="1" x14ac:dyDescent="0.35">
      <c r="C803" s="194"/>
      <c r="D803" s="137"/>
      <c r="E803" s="66"/>
      <c r="F803" s="55"/>
    </row>
    <row r="804" spans="3:6" ht="15" customHeight="1" x14ac:dyDescent="0.35">
      <c r="C804" s="194"/>
      <c r="D804" s="137"/>
      <c r="E804" s="66"/>
      <c r="F804" s="55"/>
    </row>
    <row r="805" spans="3:6" ht="15" customHeight="1" x14ac:dyDescent="0.35">
      <c r="C805" s="194"/>
      <c r="D805" s="137"/>
      <c r="E805" s="66"/>
      <c r="F805" s="55"/>
    </row>
    <row r="806" spans="3:6" ht="15" customHeight="1" x14ac:dyDescent="0.35">
      <c r="C806" s="194"/>
      <c r="D806" s="137"/>
      <c r="E806" s="66"/>
      <c r="F806" s="55"/>
    </row>
    <row r="807" spans="3:6" ht="15" customHeight="1" x14ac:dyDescent="0.35">
      <c r="C807" s="194"/>
      <c r="D807" s="137"/>
      <c r="E807" s="66"/>
      <c r="F807" s="55"/>
    </row>
    <row r="808" spans="3:6" ht="15" customHeight="1" x14ac:dyDescent="0.35">
      <c r="C808" s="194"/>
      <c r="D808" s="137"/>
      <c r="E808" s="66"/>
      <c r="F808" s="55"/>
    </row>
    <row r="809" spans="3:6" ht="15" customHeight="1" x14ac:dyDescent="0.35">
      <c r="C809" s="194"/>
      <c r="D809" s="137"/>
      <c r="E809" s="66"/>
      <c r="F809" s="55"/>
    </row>
    <row r="810" spans="3:6" ht="15" customHeight="1" x14ac:dyDescent="0.35">
      <c r="C810" s="194"/>
      <c r="D810" s="137"/>
      <c r="E810" s="66"/>
      <c r="F810" s="55"/>
    </row>
    <row r="811" spans="3:6" ht="15" customHeight="1" x14ac:dyDescent="0.35">
      <c r="C811" s="194"/>
      <c r="D811" s="137"/>
      <c r="E811" s="66"/>
      <c r="F811" s="55"/>
    </row>
    <row r="812" spans="3:6" ht="15" customHeight="1" x14ac:dyDescent="0.35">
      <c r="C812" s="194"/>
      <c r="D812" s="137"/>
      <c r="E812" s="66"/>
      <c r="F812" s="55"/>
    </row>
    <row r="813" spans="3:6" ht="15" customHeight="1" x14ac:dyDescent="0.35">
      <c r="C813" s="194"/>
      <c r="D813" s="137"/>
      <c r="E813" s="66"/>
      <c r="F813" s="55"/>
    </row>
    <row r="814" spans="3:6" ht="15" customHeight="1" x14ac:dyDescent="0.35">
      <c r="C814" s="194"/>
      <c r="D814" s="137"/>
      <c r="E814" s="66"/>
      <c r="F814" s="55"/>
    </row>
    <row r="815" spans="3:6" ht="15" customHeight="1" x14ac:dyDescent="0.35">
      <c r="C815" s="194"/>
      <c r="D815" s="137"/>
      <c r="E815" s="66"/>
      <c r="F815" s="55"/>
    </row>
    <row r="816" spans="3:6" ht="15" customHeight="1" x14ac:dyDescent="0.35">
      <c r="C816" s="194"/>
      <c r="D816" s="137"/>
      <c r="E816" s="66"/>
      <c r="F816" s="55"/>
    </row>
    <row r="817" spans="3:6" ht="15" customHeight="1" x14ac:dyDescent="0.35">
      <c r="C817" s="194"/>
      <c r="D817" s="137"/>
      <c r="E817" s="66"/>
      <c r="F817" s="55"/>
    </row>
    <row r="818" spans="3:6" ht="15" customHeight="1" x14ac:dyDescent="0.35">
      <c r="C818" s="194"/>
      <c r="D818" s="137"/>
      <c r="E818" s="66"/>
      <c r="F818" s="55"/>
    </row>
    <row r="819" spans="3:6" ht="15" customHeight="1" x14ac:dyDescent="0.35">
      <c r="C819" s="194"/>
      <c r="D819" s="137"/>
      <c r="E819" s="66"/>
      <c r="F819" s="55"/>
    </row>
    <row r="820" spans="3:6" ht="15" customHeight="1" x14ac:dyDescent="0.35">
      <c r="C820" s="194"/>
      <c r="D820" s="137"/>
      <c r="E820" s="66"/>
      <c r="F820" s="55"/>
    </row>
    <row r="821" spans="3:6" ht="15" customHeight="1" x14ac:dyDescent="0.35">
      <c r="C821" s="194"/>
      <c r="D821" s="137"/>
      <c r="E821" s="66"/>
      <c r="F821" s="55"/>
    </row>
    <row r="822" spans="3:6" ht="15" customHeight="1" x14ac:dyDescent="0.35">
      <c r="C822" s="194"/>
      <c r="D822" s="137"/>
      <c r="E822" s="66"/>
      <c r="F822" s="55"/>
    </row>
    <row r="823" spans="3:6" ht="15" customHeight="1" x14ac:dyDescent="0.35">
      <c r="C823" s="194"/>
      <c r="D823" s="137"/>
      <c r="E823" s="66"/>
      <c r="F823" s="55"/>
    </row>
    <row r="824" spans="3:6" ht="15" customHeight="1" x14ac:dyDescent="0.35">
      <c r="C824" s="194"/>
      <c r="D824" s="137"/>
      <c r="E824" s="66"/>
      <c r="F824" s="55"/>
    </row>
    <row r="825" spans="3:6" ht="15" customHeight="1" x14ac:dyDescent="0.35">
      <c r="C825" s="194"/>
      <c r="D825" s="137"/>
      <c r="E825" s="66"/>
      <c r="F825" s="55"/>
    </row>
    <row r="826" spans="3:6" ht="15" customHeight="1" x14ac:dyDescent="0.35">
      <c r="C826" s="194"/>
      <c r="D826" s="137"/>
      <c r="E826" s="66"/>
      <c r="F826" s="55"/>
    </row>
    <row r="827" spans="3:6" ht="15" customHeight="1" x14ac:dyDescent="0.35">
      <c r="C827" s="194"/>
      <c r="D827" s="137"/>
      <c r="E827" s="66"/>
      <c r="F827" s="55"/>
    </row>
    <row r="828" spans="3:6" ht="15" customHeight="1" x14ac:dyDescent="0.35">
      <c r="C828" s="194"/>
      <c r="D828" s="137"/>
      <c r="E828" s="66"/>
      <c r="F828" s="55"/>
    </row>
    <row r="829" spans="3:6" ht="15" customHeight="1" x14ac:dyDescent="0.35">
      <c r="C829" s="194"/>
      <c r="D829" s="137"/>
      <c r="E829" s="66"/>
      <c r="F829" s="55"/>
    </row>
    <row r="830" spans="3:6" ht="15" customHeight="1" x14ac:dyDescent="0.35">
      <c r="C830" s="194"/>
      <c r="D830" s="137"/>
      <c r="E830" s="66"/>
      <c r="F830" s="55"/>
    </row>
    <row r="831" spans="3:6" ht="15" customHeight="1" x14ac:dyDescent="0.35">
      <c r="C831" s="194"/>
      <c r="D831" s="137"/>
      <c r="E831" s="66"/>
      <c r="F831" s="55"/>
    </row>
    <row r="832" spans="3:6" ht="15" customHeight="1" x14ac:dyDescent="0.35">
      <c r="C832" s="194"/>
      <c r="D832" s="137"/>
      <c r="E832" s="66"/>
      <c r="F832" s="55"/>
    </row>
    <row r="833" spans="3:6" ht="15" customHeight="1" x14ac:dyDescent="0.35">
      <c r="C833" s="194"/>
      <c r="D833" s="137"/>
      <c r="E833" s="66"/>
      <c r="F833" s="55"/>
    </row>
    <row r="834" spans="3:6" ht="15" customHeight="1" x14ac:dyDescent="0.35">
      <c r="C834" s="194"/>
      <c r="D834" s="137"/>
      <c r="E834" s="66"/>
      <c r="F834" s="55"/>
    </row>
    <row r="835" spans="3:6" ht="15" customHeight="1" x14ac:dyDescent="0.35">
      <c r="C835" s="194"/>
      <c r="D835" s="137"/>
      <c r="E835" s="66"/>
      <c r="F835" s="55"/>
    </row>
    <row r="836" spans="3:6" ht="15" customHeight="1" x14ac:dyDescent="0.35">
      <c r="C836" s="194"/>
      <c r="D836" s="137"/>
      <c r="E836" s="66"/>
      <c r="F836" s="55"/>
    </row>
    <row r="837" spans="3:6" ht="15" customHeight="1" x14ac:dyDescent="0.35">
      <c r="C837" s="194"/>
      <c r="D837" s="137"/>
      <c r="E837" s="66"/>
      <c r="F837" s="55"/>
    </row>
    <row r="838" spans="3:6" ht="15" customHeight="1" x14ac:dyDescent="0.35">
      <c r="C838" s="194"/>
      <c r="D838" s="137"/>
      <c r="E838" s="66"/>
      <c r="F838" s="55"/>
    </row>
    <row r="839" spans="3:6" ht="15" customHeight="1" x14ac:dyDescent="0.35">
      <c r="C839" s="194"/>
      <c r="D839" s="137"/>
      <c r="E839" s="66"/>
      <c r="F839" s="55"/>
    </row>
    <row r="840" spans="3:6" ht="15" customHeight="1" x14ac:dyDescent="0.35">
      <c r="C840" s="194"/>
      <c r="D840" s="137"/>
      <c r="E840" s="66"/>
      <c r="F840" s="55"/>
    </row>
    <row r="841" spans="3:6" ht="15" customHeight="1" x14ac:dyDescent="0.35">
      <c r="C841" s="194"/>
      <c r="D841" s="137"/>
      <c r="E841" s="66"/>
      <c r="F841" s="55"/>
    </row>
    <row r="842" spans="3:6" ht="15" customHeight="1" x14ac:dyDescent="0.35">
      <c r="C842" s="194"/>
      <c r="D842" s="137"/>
      <c r="E842" s="66"/>
      <c r="F842" s="55"/>
    </row>
    <row r="843" spans="3:6" ht="15" customHeight="1" x14ac:dyDescent="0.35">
      <c r="C843" s="194"/>
      <c r="D843" s="137"/>
      <c r="E843" s="66"/>
      <c r="F843" s="55"/>
    </row>
    <row r="844" spans="3:6" ht="15" customHeight="1" x14ac:dyDescent="0.35">
      <c r="C844" s="194"/>
      <c r="D844" s="137"/>
      <c r="E844" s="66"/>
      <c r="F844" s="55"/>
    </row>
    <row r="845" spans="3:6" ht="15" customHeight="1" x14ac:dyDescent="0.35">
      <c r="C845" s="194"/>
      <c r="D845" s="137"/>
      <c r="E845" s="66"/>
      <c r="F845" s="55"/>
    </row>
    <row r="846" spans="3:6" ht="15" customHeight="1" x14ac:dyDescent="0.35">
      <c r="C846" s="194"/>
      <c r="D846" s="137"/>
      <c r="E846" s="66"/>
      <c r="F846" s="55"/>
    </row>
    <row r="847" spans="3:6" ht="15" customHeight="1" x14ac:dyDescent="0.35">
      <c r="C847" s="194"/>
      <c r="D847" s="137"/>
      <c r="E847" s="66"/>
      <c r="F847" s="55"/>
    </row>
    <row r="848" spans="3:6" ht="15" customHeight="1" x14ac:dyDescent="0.35">
      <c r="C848" s="194"/>
      <c r="D848" s="137"/>
      <c r="E848" s="66"/>
      <c r="F848" s="55"/>
    </row>
    <row r="849" spans="3:6" ht="15" customHeight="1" x14ac:dyDescent="0.35">
      <c r="C849" s="194"/>
      <c r="D849" s="137"/>
      <c r="E849" s="66"/>
      <c r="F849" s="55"/>
    </row>
    <row r="850" spans="3:6" ht="15" customHeight="1" x14ac:dyDescent="0.35">
      <c r="C850" s="194"/>
      <c r="D850" s="137"/>
      <c r="E850" s="66"/>
      <c r="F850" s="55"/>
    </row>
    <row r="851" spans="3:6" ht="15" customHeight="1" x14ac:dyDescent="0.35">
      <c r="C851" s="194"/>
      <c r="D851" s="137"/>
      <c r="E851" s="66"/>
      <c r="F851" s="55"/>
    </row>
    <row r="852" spans="3:6" ht="15" customHeight="1" x14ac:dyDescent="0.35">
      <c r="C852" s="194"/>
      <c r="D852" s="137"/>
      <c r="E852" s="66"/>
      <c r="F852" s="55"/>
    </row>
    <row r="853" spans="3:6" ht="15" customHeight="1" x14ac:dyDescent="0.35">
      <c r="C853" s="194"/>
      <c r="D853" s="137"/>
      <c r="E853" s="66"/>
      <c r="F853" s="55"/>
    </row>
    <row r="854" spans="3:6" ht="15" customHeight="1" x14ac:dyDescent="0.35">
      <c r="C854" s="194"/>
      <c r="D854" s="137"/>
      <c r="E854" s="66"/>
      <c r="F854" s="55"/>
    </row>
    <row r="855" spans="3:6" ht="15" customHeight="1" x14ac:dyDescent="0.35">
      <c r="C855" s="194"/>
      <c r="D855" s="137"/>
      <c r="E855" s="66"/>
      <c r="F855" s="55"/>
    </row>
    <row r="856" spans="3:6" ht="15" customHeight="1" x14ac:dyDescent="0.35">
      <c r="C856" s="194"/>
      <c r="D856" s="137"/>
      <c r="E856" s="66"/>
      <c r="F856" s="55"/>
    </row>
    <row r="857" spans="3:6" ht="15" customHeight="1" x14ac:dyDescent="0.35">
      <c r="C857" s="194"/>
      <c r="D857" s="137"/>
      <c r="E857" s="66"/>
      <c r="F857" s="55"/>
    </row>
    <row r="858" spans="3:6" ht="15" customHeight="1" x14ac:dyDescent="0.35">
      <c r="C858" s="194"/>
      <c r="D858" s="137"/>
      <c r="E858" s="66"/>
      <c r="F858" s="55"/>
    </row>
    <row r="859" spans="3:6" ht="15" customHeight="1" x14ac:dyDescent="0.35">
      <c r="C859" s="194"/>
      <c r="D859" s="137"/>
      <c r="E859" s="66"/>
      <c r="F859" s="55"/>
    </row>
    <row r="860" spans="3:6" ht="15" customHeight="1" x14ac:dyDescent="0.35">
      <c r="C860" s="194"/>
      <c r="D860" s="137"/>
      <c r="E860" s="66"/>
      <c r="F860" s="55"/>
    </row>
    <row r="861" spans="3:6" ht="15" customHeight="1" x14ac:dyDescent="0.35">
      <c r="C861" s="194"/>
      <c r="D861" s="137"/>
      <c r="E861" s="66"/>
      <c r="F861" s="55"/>
    </row>
    <row r="862" spans="3:6" ht="15" customHeight="1" x14ac:dyDescent="0.35">
      <c r="C862" s="194"/>
      <c r="D862" s="137"/>
      <c r="E862" s="66"/>
      <c r="F862" s="55"/>
    </row>
    <row r="863" spans="3:6" ht="15" customHeight="1" x14ac:dyDescent="0.35">
      <c r="C863" s="194"/>
      <c r="D863" s="137"/>
      <c r="E863" s="66"/>
      <c r="F863" s="55"/>
    </row>
    <row r="864" spans="3:6" ht="15" customHeight="1" x14ac:dyDescent="0.35">
      <c r="C864" s="194"/>
      <c r="D864" s="137"/>
      <c r="E864" s="66"/>
      <c r="F864" s="55"/>
    </row>
    <row r="865" spans="3:6" ht="15" customHeight="1" x14ac:dyDescent="0.35">
      <c r="C865" s="194"/>
      <c r="D865" s="137"/>
      <c r="E865" s="66"/>
      <c r="F865" s="55"/>
    </row>
    <row r="866" spans="3:6" ht="15" customHeight="1" x14ac:dyDescent="0.35">
      <c r="C866" s="194"/>
      <c r="D866" s="137"/>
      <c r="E866" s="66"/>
      <c r="F866" s="55"/>
    </row>
    <row r="867" spans="3:6" ht="15" customHeight="1" x14ac:dyDescent="0.35">
      <c r="C867" s="194"/>
      <c r="D867" s="137"/>
      <c r="E867" s="66"/>
      <c r="F867" s="55"/>
    </row>
    <row r="868" spans="3:6" ht="15" customHeight="1" x14ac:dyDescent="0.35">
      <c r="C868" s="194"/>
      <c r="D868" s="137"/>
      <c r="E868" s="66"/>
      <c r="F868" s="55"/>
    </row>
    <row r="869" spans="3:6" ht="15" customHeight="1" x14ac:dyDescent="0.35">
      <c r="C869" s="194"/>
      <c r="D869" s="137"/>
      <c r="E869" s="66"/>
      <c r="F869" s="55"/>
    </row>
    <row r="870" spans="3:6" ht="15" customHeight="1" x14ac:dyDescent="0.35">
      <c r="C870" s="194"/>
      <c r="D870" s="137"/>
      <c r="E870" s="66"/>
      <c r="F870" s="55"/>
    </row>
    <row r="871" spans="3:6" ht="15" customHeight="1" x14ac:dyDescent="0.35">
      <c r="C871" s="194"/>
      <c r="D871" s="137"/>
      <c r="E871" s="66"/>
      <c r="F871" s="55"/>
    </row>
    <row r="872" spans="3:6" ht="15" customHeight="1" x14ac:dyDescent="0.35">
      <c r="C872" s="194"/>
      <c r="D872" s="137"/>
      <c r="E872" s="66"/>
      <c r="F872" s="55"/>
    </row>
    <row r="873" spans="3:6" ht="15" customHeight="1" x14ac:dyDescent="0.35">
      <c r="C873" s="194"/>
      <c r="D873" s="137"/>
      <c r="E873" s="66"/>
      <c r="F873" s="55"/>
    </row>
    <row r="874" spans="3:6" ht="15" customHeight="1" x14ac:dyDescent="0.35">
      <c r="C874" s="194"/>
      <c r="D874" s="137"/>
      <c r="E874" s="66"/>
      <c r="F874" s="55"/>
    </row>
    <row r="875" spans="3:6" ht="15" customHeight="1" x14ac:dyDescent="0.35">
      <c r="C875" s="194"/>
      <c r="D875" s="137"/>
      <c r="E875" s="66"/>
      <c r="F875" s="55"/>
    </row>
    <row r="876" spans="3:6" ht="15" customHeight="1" x14ac:dyDescent="0.35">
      <c r="C876" s="194"/>
      <c r="D876" s="137"/>
      <c r="E876" s="66"/>
      <c r="F876" s="55"/>
    </row>
    <row r="877" spans="3:6" ht="15" customHeight="1" x14ac:dyDescent="0.35">
      <c r="C877" s="194"/>
      <c r="D877" s="137"/>
      <c r="E877" s="66"/>
      <c r="F877" s="55"/>
    </row>
    <row r="878" spans="3:6" ht="15" customHeight="1" x14ac:dyDescent="0.35">
      <c r="C878" s="194"/>
      <c r="D878" s="137"/>
      <c r="E878" s="66"/>
      <c r="F878" s="55"/>
    </row>
    <row r="879" spans="3:6" ht="15" customHeight="1" x14ac:dyDescent="0.35">
      <c r="C879" s="194"/>
      <c r="D879" s="137"/>
      <c r="E879" s="66"/>
      <c r="F879" s="55"/>
    </row>
    <row r="880" spans="3:6" ht="15" customHeight="1" x14ac:dyDescent="0.35">
      <c r="C880" s="194"/>
      <c r="D880" s="137"/>
      <c r="E880" s="66"/>
      <c r="F880" s="55"/>
    </row>
    <row r="881" spans="3:6" ht="15" customHeight="1" x14ac:dyDescent="0.35">
      <c r="C881" s="194"/>
      <c r="D881" s="137"/>
      <c r="E881" s="66"/>
      <c r="F881" s="55"/>
    </row>
    <row r="882" spans="3:6" ht="15" customHeight="1" x14ac:dyDescent="0.35">
      <c r="C882" s="194"/>
      <c r="D882" s="137"/>
      <c r="E882" s="66"/>
      <c r="F882" s="55"/>
    </row>
    <row r="883" spans="3:6" ht="15" customHeight="1" x14ac:dyDescent="0.35">
      <c r="C883" s="194"/>
      <c r="D883" s="137"/>
      <c r="E883" s="66"/>
      <c r="F883" s="55"/>
    </row>
    <row r="884" spans="3:6" ht="15" customHeight="1" x14ac:dyDescent="0.35">
      <c r="C884" s="194"/>
      <c r="D884" s="137"/>
      <c r="E884" s="66"/>
      <c r="F884" s="55"/>
    </row>
    <row r="885" spans="3:6" ht="15" customHeight="1" x14ac:dyDescent="0.35">
      <c r="C885" s="194"/>
      <c r="D885" s="137"/>
      <c r="E885" s="66"/>
      <c r="F885" s="55"/>
    </row>
    <row r="886" spans="3:6" ht="15" customHeight="1" x14ac:dyDescent="0.35">
      <c r="C886" s="194"/>
      <c r="D886" s="137"/>
      <c r="E886" s="66"/>
      <c r="F886" s="55"/>
    </row>
    <row r="887" spans="3:6" ht="15" customHeight="1" x14ac:dyDescent="0.35">
      <c r="C887" s="194"/>
      <c r="D887" s="137"/>
      <c r="E887" s="66"/>
      <c r="F887" s="55"/>
    </row>
    <row r="888" spans="3:6" ht="15" customHeight="1" x14ac:dyDescent="0.35">
      <c r="C888" s="194"/>
      <c r="D888" s="137"/>
      <c r="E888" s="66"/>
      <c r="F888" s="55"/>
    </row>
    <row r="889" spans="3:6" ht="15" customHeight="1" x14ac:dyDescent="0.35">
      <c r="C889" s="194"/>
      <c r="D889" s="137"/>
      <c r="E889" s="66"/>
      <c r="F889" s="55"/>
    </row>
    <row r="890" spans="3:6" ht="15" customHeight="1" x14ac:dyDescent="0.35">
      <c r="C890" s="194"/>
      <c r="D890" s="137"/>
      <c r="E890" s="66"/>
      <c r="F890" s="55"/>
    </row>
    <row r="891" spans="3:6" ht="15" customHeight="1" x14ac:dyDescent="0.35">
      <c r="C891" s="194"/>
      <c r="D891" s="137"/>
      <c r="E891" s="66"/>
      <c r="F891" s="55"/>
    </row>
    <row r="892" spans="3:6" ht="15" customHeight="1" x14ac:dyDescent="0.35">
      <c r="C892" s="194"/>
      <c r="D892" s="137"/>
      <c r="E892" s="66"/>
      <c r="F892" s="55"/>
    </row>
    <row r="893" spans="3:6" ht="15" customHeight="1" x14ac:dyDescent="0.35">
      <c r="C893" s="194"/>
      <c r="D893" s="137"/>
      <c r="E893" s="66"/>
      <c r="F893" s="55"/>
    </row>
    <row r="894" spans="3:6" ht="15" customHeight="1" x14ac:dyDescent="0.35">
      <c r="C894" s="194"/>
      <c r="D894" s="137"/>
      <c r="E894" s="66"/>
      <c r="F894" s="55"/>
    </row>
    <row r="895" spans="3:6" ht="15" customHeight="1" x14ac:dyDescent="0.35">
      <c r="C895" s="194"/>
      <c r="D895" s="137"/>
      <c r="E895" s="66"/>
      <c r="F895" s="55"/>
    </row>
    <row r="896" spans="3:6" ht="15" customHeight="1" x14ac:dyDescent="0.35">
      <c r="C896" s="194"/>
      <c r="D896" s="137"/>
      <c r="E896" s="66"/>
      <c r="F896" s="55"/>
    </row>
    <row r="897" spans="3:6" ht="15" customHeight="1" x14ac:dyDescent="0.35">
      <c r="C897" s="194"/>
      <c r="D897" s="137"/>
      <c r="E897" s="66"/>
      <c r="F897" s="55"/>
    </row>
    <row r="898" spans="3:6" ht="15" customHeight="1" x14ac:dyDescent="0.35">
      <c r="C898" s="194"/>
      <c r="D898" s="137"/>
      <c r="E898" s="66"/>
      <c r="F898" s="55"/>
    </row>
    <row r="899" spans="3:6" ht="15" customHeight="1" x14ac:dyDescent="0.35">
      <c r="C899" s="194"/>
      <c r="D899" s="137"/>
      <c r="E899" s="66"/>
      <c r="F899" s="55"/>
    </row>
    <row r="900" spans="3:6" ht="15" customHeight="1" x14ac:dyDescent="0.35">
      <c r="C900" s="194"/>
      <c r="D900" s="137"/>
      <c r="E900" s="66"/>
      <c r="F900" s="55"/>
    </row>
    <row r="901" spans="3:6" ht="15" customHeight="1" x14ac:dyDescent="0.35">
      <c r="C901" s="194"/>
      <c r="D901" s="137"/>
      <c r="E901" s="66"/>
      <c r="F901" s="55"/>
    </row>
    <row r="902" spans="3:6" ht="15" customHeight="1" x14ac:dyDescent="0.35">
      <c r="C902" s="194"/>
      <c r="D902" s="137"/>
      <c r="E902" s="66"/>
      <c r="F902" s="55"/>
    </row>
    <row r="903" spans="3:6" ht="15" customHeight="1" x14ac:dyDescent="0.35">
      <c r="C903" s="194"/>
      <c r="D903" s="137"/>
      <c r="E903" s="66"/>
      <c r="F903" s="55"/>
    </row>
    <row r="904" spans="3:6" ht="15" customHeight="1" x14ac:dyDescent="0.35">
      <c r="C904" s="194"/>
      <c r="D904" s="137"/>
      <c r="E904" s="66"/>
      <c r="F904" s="55"/>
    </row>
    <row r="905" spans="3:6" ht="15" customHeight="1" x14ac:dyDescent="0.35">
      <c r="C905" s="194"/>
      <c r="D905" s="137"/>
      <c r="E905" s="66"/>
      <c r="F905" s="55"/>
    </row>
    <row r="906" spans="3:6" ht="15" customHeight="1" x14ac:dyDescent="0.35">
      <c r="C906" s="194"/>
      <c r="D906" s="137"/>
      <c r="E906" s="66"/>
      <c r="F906" s="55"/>
    </row>
    <row r="907" spans="3:6" ht="15" customHeight="1" x14ac:dyDescent="0.35">
      <c r="C907" s="194"/>
      <c r="D907" s="137"/>
      <c r="E907" s="66"/>
      <c r="F907" s="55"/>
    </row>
    <row r="908" spans="3:6" ht="15" customHeight="1" x14ac:dyDescent="0.35">
      <c r="C908" s="194"/>
      <c r="D908" s="137"/>
      <c r="E908" s="66"/>
      <c r="F908" s="55"/>
    </row>
    <row r="909" spans="3:6" ht="15" customHeight="1" x14ac:dyDescent="0.35">
      <c r="C909" s="194"/>
      <c r="D909" s="137"/>
      <c r="E909" s="66"/>
      <c r="F909" s="55"/>
    </row>
    <row r="910" spans="3:6" ht="15" customHeight="1" x14ac:dyDescent="0.35">
      <c r="C910" s="194"/>
      <c r="D910" s="137"/>
      <c r="E910" s="66"/>
      <c r="F910" s="55"/>
    </row>
    <row r="911" spans="3:6" ht="15" customHeight="1" x14ac:dyDescent="0.35">
      <c r="C911" s="194"/>
      <c r="D911" s="137"/>
      <c r="E911" s="66"/>
      <c r="F911" s="55"/>
    </row>
    <row r="912" spans="3:6" ht="15" customHeight="1" x14ac:dyDescent="0.35">
      <c r="C912" s="194"/>
      <c r="D912" s="137"/>
      <c r="E912" s="66"/>
      <c r="F912" s="55"/>
    </row>
    <row r="913" spans="3:6" ht="15" customHeight="1" x14ac:dyDescent="0.35">
      <c r="C913" s="194"/>
      <c r="D913" s="137"/>
      <c r="E913" s="66"/>
      <c r="F913" s="55"/>
    </row>
    <row r="914" spans="3:6" ht="15" customHeight="1" x14ac:dyDescent="0.35">
      <c r="C914" s="194"/>
      <c r="D914" s="137"/>
      <c r="E914" s="66"/>
      <c r="F914" s="55"/>
    </row>
    <row r="915" spans="3:6" ht="15" customHeight="1" x14ac:dyDescent="0.35">
      <c r="C915" s="194"/>
      <c r="D915" s="137"/>
      <c r="E915" s="66"/>
      <c r="F915" s="55"/>
    </row>
    <row r="916" spans="3:6" ht="15" customHeight="1" x14ac:dyDescent="0.35">
      <c r="C916" s="194"/>
      <c r="D916" s="137"/>
      <c r="E916" s="66"/>
      <c r="F916" s="55"/>
    </row>
    <row r="917" spans="3:6" ht="15" customHeight="1" x14ac:dyDescent="0.35">
      <c r="C917" s="194"/>
      <c r="D917" s="137"/>
      <c r="E917" s="66"/>
      <c r="F917" s="55"/>
    </row>
    <row r="918" spans="3:6" ht="15" customHeight="1" x14ac:dyDescent="0.35">
      <c r="C918" s="194"/>
      <c r="D918" s="137"/>
      <c r="E918" s="66"/>
      <c r="F918" s="55"/>
    </row>
    <row r="919" spans="3:6" ht="15" customHeight="1" x14ac:dyDescent="0.35">
      <c r="C919" s="194"/>
      <c r="D919" s="137"/>
      <c r="E919" s="66"/>
      <c r="F919" s="55"/>
    </row>
    <row r="920" spans="3:6" ht="15" customHeight="1" x14ac:dyDescent="0.35">
      <c r="C920" s="194"/>
      <c r="D920" s="137"/>
      <c r="E920" s="66"/>
      <c r="F920" s="55"/>
    </row>
    <row r="921" spans="3:6" ht="15" customHeight="1" x14ac:dyDescent="0.35">
      <c r="C921" s="194"/>
      <c r="D921" s="137"/>
      <c r="E921" s="66"/>
      <c r="F921" s="55"/>
    </row>
    <row r="922" spans="3:6" ht="15" customHeight="1" x14ac:dyDescent="0.35">
      <c r="C922" s="194"/>
      <c r="D922" s="137"/>
      <c r="E922" s="66"/>
      <c r="F922" s="55"/>
    </row>
    <row r="923" spans="3:6" ht="15" customHeight="1" x14ac:dyDescent="0.35">
      <c r="C923" s="194"/>
      <c r="D923" s="137"/>
      <c r="E923" s="66"/>
      <c r="F923" s="55"/>
    </row>
    <row r="924" spans="3:6" ht="15" customHeight="1" x14ac:dyDescent="0.35">
      <c r="C924" s="194"/>
      <c r="D924" s="137"/>
      <c r="E924" s="66"/>
      <c r="F924" s="55"/>
    </row>
    <row r="925" spans="3:6" ht="15" customHeight="1" x14ac:dyDescent="0.35">
      <c r="C925" s="194"/>
      <c r="D925" s="137"/>
      <c r="E925" s="66"/>
      <c r="F925" s="55"/>
    </row>
    <row r="926" spans="3:6" ht="15" customHeight="1" x14ac:dyDescent="0.35">
      <c r="C926" s="194"/>
      <c r="D926" s="137"/>
      <c r="E926" s="66"/>
      <c r="F926" s="55"/>
    </row>
    <row r="927" spans="3:6" ht="15" customHeight="1" x14ac:dyDescent="0.35">
      <c r="C927" s="194"/>
      <c r="D927" s="137"/>
      <c r="E927" s="66"/>
      <c r="F927" s="55"/>
    </row>
    <row r="928" spans="3:6" ht="15" customHeight="1" x14ac:dyDescent="0.35">
      <c r="C928" s="194"/>
      <c r="D928" s="137"/>
      <c r="E928" s="66"/>
      <c r="F928" s="55"/>
    </row>
    <row r="929" spans="3:6" ht="15" customHeight="1" x14ac:dyDescent="0.35">
      <c r="C929" s="194"/>
      <c r="D929" s="137"/>
      <c r="E929" s="66"/>
      <c r="F929" s="55"/>
    </row>
    <row r="930" spans="3:6" ht="15" customHeight="1" x14ac:dyDescent="0.35">
      <c r="C930" s="194"/>
      <c r="D930" s="137"/>
      <c r="E930" s="66"/>
      <c r="F930" s="55"/>
    </row>
    <row r="931" spans="3:6" ht="15" customHeight="1" x14ac:dyDescent="0.35">
      <c r="C931" s="194"/>
      <c r="D931" s="137"/>
      <c r="E931" s="66"/>
      <c r="F931" s="55"/>
    </row>
    <row r="932" spans="3:6" ht="15" customHeight="1" x14ac:dyDescent="0.35">
      <c r="C932" s="194"/>
      <c r="D932" s="137"/>
      <c r="E932" s="66"/>
      <c r="F932" s="55"/>
    </row>
    <row r="933" spans="3:6" ht="15" customHeight="1" x14ac:dyDescent="0.35">
      <c r="C933" s="194"/>
      <c r="D933" s="137"/>
      <c r="E933" s="66"/>
      <c r="F933" s="55"/>
    </row>
    <row r="934" spans="3:6" ht="15" customHeight="1" x14ac:dyDescent="0.35">
      <c r="C934" s="194"/>
      <c r="D934" s="137"/>
      <c r="E934" s="66"/>
      <c r="F934" s="55"/>
    </row>
    <row r="935" spans="3:6" ht="15" customHeight="1" x14ac:dyDescent="0.35">
      <c r="C935" s="194"/>
      <c r="D935" s="137"/>
      <c r="E935" s="66"/>
      <c r="F935" s="55"/>
    </row>
    <row r="936" spans="3:6" ht="15" customHeight="1" x14ac:dyDescent="0.35">
      <c r="C936" s="194"/>
      <c r="D936" s="137"/>
      <c r="E936" s="66"/>
      <c r="F936" s="55"/>
    </row>
    <row r="937" spans="3:6" ht="15" customHeight="1" x14ac:dyDescent="0.35">
      <c r="C937" s="194"/>
      <c r="D937" s="137"/>
      <c r="E937" s="66"/>
      <c r="F937" s="55"/>
    </row>
    <row r="938" spans="3:6" ht="15" customHeight="1" x14ac:dyDescent="0.35">
      <c r="C938" s="194"/>
      <c r="D938" s="137"/>
      <c r="E938" s="66"/>
      <c r="F938" s="55"/>
    </row>
    <row r="939" spans="3:6" ht="15" customHeight="1" x14ac:dyDescent="0.35">
      <c r="C939" s="194"/>
      <c r="D939" s="137"/>
      <c r="E939" s="66"/>
      <c r="F939" s="55"/>
    </row>
    <row r="940" spans="3:6" ht="15" customHeight="1" x14ac:dyDescent="0.35">
      <c r="C940" s="194"/>
      <c r="D940" s="137"/>
      <c r="E940" s="66"/>
      <c r="F940" s="55"/>
    </row>
    <row r="941" spans="3:6" ht="15" customHeight="1" x14ac:dyDescent="0.35">
      <c r="C941" s="194"/>
      <c r="D941" s="137"/>
      <c r="E941" s="66"/>
      <c r="F941" s="55"/>
    </row>
    <row r="942" spans="3:6" ht="15" customHeight="1" x14ac:dyDescent="0.35">
      <c r="C942" s="194"/>
      <c r="D942" s="137"/>
      <c r="E942" s="66"/>
      <c r="F942" s="55"/>
    </row>
    <row r="943" spans="3:6" ht="15" customHeight="1" x14ac:dyDescent="0.35">
      <c r="C943" s="194"/>
      <c r="D943" s="137"/>
      <c r="E943" s="66"/>
      <c r="F943" s="55"/>
    </row>
    <row r="944" spans="3:6" ht="15" customHeight="1" x14ac:dyDescent="0.35">
      <c r="C944" s="194"/>
      <c r="D944" s="137"/>
      <c r="E944" s="66"/>
      <c r="F944" s="55"/>
    </row>
    <row r="945" spans="3:6" ht="15" customHeight="1" x14ac:dyDescent="0.35">
      <c r="C945" s="194"/>
      <c r="D945" s="137"/>
      <c r="E945" s="66"/>
      <c r="F945" s="55"/>
    </row>
    <row r="946" spans="3:6" ht="15" customHeight="1" x14ac:dyDescent="0.35">
      <c r="C946" s="194"/>
      <c r="D946" s="137"/>
      <c r="E946" s="66"/>
      <c r="F946" s="55"/>
    </row>
    <row r="947" spans="3:6" ht="15" customHeight="1" x14ac:dyDescent="0.35">
      <c r="C947" s="194"/>
      <c r="D947" s="137"/>
      <c r="E947" s="66"/>
      <c r="F947" s="55"/>
    </row>
    <row r="948" spans="3:6" ht="15" customHeight="1" x14ac:dyDescent="0.35">
      <c r="C948" s="194"/>
      <c r="D948" s="137"/>
      <c r="E948" s="66"/>
      <c r="F948" s="55"/>
    </row>
    <row r="949" spans="3:6" ht="15" customHeight="1" x14ac:dyDescent="0.35">
      <c r="C949" s="194"/>
      <c r="D949" s="137"/>
      <c r="E949" s="66"/>
      <c r="F949" s="55"/>
    </row>
    <row r="950" spans="3:6" ht="15" customHeight="1" x14ac:dyDescent="0.35">
      <c r="C950" s="194"/>
      <c r="D950" s="137"/>
      <c r="E950" s="66"/>
      <c r="F950" s="55"/>
    </row>
    <row r="951" spans="3:6" ht="15" customHeight="1" x14ac:dyDescent="0.35">
      <c r="C951" s="194"/>
      <c r="D951" s="137"/>
      <c r="E951" s="66"/>
      <c r="F951" s="55"/>
    </row>
    <row r="952" spans="3:6" ht="15" customHeight="1" x14ac:dyDescent="0.35">
      <c r="C952" s="194"/>
      <c r="D952" s="137"/>
      <c r="E952" s="66"/>
      <c r="F952" s="55"/>
    </row>
    <row r="953" spans="3:6" ht="15" customHeight="1" x14ac:dyDescent="0.35">
      <c r="C953" s="194"/>
      <c r="D953" s="137"/>
      <c r="E953" s="66"/>
      <c r="F953" s="55"/>
    </row>
    <row r="954" spans="3:6" ht="15" customHeight="1" x14ac:dyDescent="0.35">
      <c r="C954" s="194"/>
      <c r="D954" s="137"/>
      <c r="E954" s="66"/>
      <c r="F954" s="55"/>
    </row>
    <row r="955" spans="3:6" ht="15" customHeight="1" x14ac:dyDescent="0.35">
      <c r="C955" s="194"/>
      <c r="D955" s="137"/>
      <c r="E955" s="66"/>
      <c r="F955" s="55"/>
    </row>
    <row r="956" spans="3:6" ht="15" customHeight="1" x14ac:dyDescent="0.35">
      <c r="C956" s="194"/>
      <c r="D956" s="137"/>
      <c r="E956" s="66"/>
      <c r="F956" s="55"/>
    </row>
    <row r="957" spans="3:6" ht="15" customHeight="1" x14ac:dyDescent="0.35">
      <c r="C957" s="194"/>
      <c r="D957" s="137"/>
      <c r="E957" s="66"/>
      <c r="F957" s="55"/>
    </row>
    <row r="958" spans="3:6" ht="15" customHeight="1" x14ac:dyDescent="0.35">
      <c r="C958" s="194"/>
      <c r="D958" s="137"/>
      <c r="E958" s="66"/>
      <c r="F958" s="55"/>
    </row>
    <row r="959" spans="3:6" ht="15" customHeight="1" x14ac:dyDescent="0.35">
      <c r="C959" s="194"/>
      <c r="D959" s="137"/>
      <c r="E959" s="66"/>
      <c r="F959" s="55"/>
    </row>
    <row r="960" spans="3:6" ht="15" customHeight="1" x14ac:dyDescent="0.35">
      <c r="C960" s="194"/>
      <c r="D960" s="137"/>
      <c r="E960" s="66"/>
      <c r="F960" s="55"/>
    </row>
    <row r="961" spans="3:6" ht="15" customHeight="1" x14ac:dyDescent="0.35">
      <c r="C961" s="194"/>
      <c r="D961" s="137"/>
      <c r="E961" s="66"/>
      <c r="F961" s="55"/>
    </row>
    <row r="962" spans="3:6" ht="15" customHeight="1" x14ac:dyDescent="0.35">
      <c r="C962" s="194"/>
      <c r="D962" s="137"/>
      <c r="E962" s="66"/>
      <c r="F962" s="55"/>
    </row>
    <row r="963" spans="3:6" ht="15" customHeight="1" x14ac:dyDescent="0.35">
      <c r="C963" s="194"/>
      <c r="D963" s="137"/>
      <c r="E963" s="66"/>
      <c r="F963" s="55"/>
    </row>
    <row r="964" spans="3:6" ht="15" customHeight="1" x14ac:dyDescent="0.35">
      <c r="C964" s="194"/>
      <c r="D964" s="137"/>
      <c r="E964" s="66"/>
      <c r="F964" s="55"/>
    </row>
    <row r="965" spans="3:6" ht="15" customHeight="1" x14ac:dyDescent="0.35">
      <c r="C965" s="194"/>
      <c r="D965" s="137"/>
      <c r="E965" s="66"/>
      <c r="F965" s="55"/>
    </row>
    <row r="966" spans="3:6" ht="15" customHeight="1" x14ac:dyDescent="0.35">
      <c r="C966" s="194"/>
      <c r="D966" s="137"/>
      <c r="E966" s="66"/>
      <c r="F966" s="55"/>
    </row>
    <row r="967" spans="3:6" ht="15" customHeight="1" x14ac:dyDescent="0.35">
      <c r="C967" s="194"/>
      <c r="D967" s="137"/>
      <c r="E967" s="66"/>
      <c r="F967" s="55"/>
    </row>
    <row r="968" spans="3:6" ht="15" customHeight="1" x14ac:dyDescent="0.35">
      <c r="C968" s="194"/>
      <c r="D968" s="137"/>
      <c r="E968" s="66"/>
      <c r="F968" s="55"/>
    </row>
    <row r="969" spans="3:6" ht="15" customHeight="1" x14ac:dyDescent="0.35">
      <c r="C969" s="194"/>
      <c r="D969" s="137"/>
      <c r="E969" s="66"/>
      <c r="F969" s="55"/>
    </row>
    <row r="970" spans="3:6" ht="15" customHeight="1" x14ac:dyDescent="0.35">
      <c r="C970" s="194"/>
      <c r="D970" s="137"/>
      <c r="E970" s="66"/>
      <c r="F970" s="55"/>
    </row>
    <row r="971" spans="3:6" ht="15" customHeight="1" x14ac:dyDescent="0.35">
      <c r="C971" s="194"/>
      <c r="D971" s="137"/>
      <c r="E971" s="66"/>
      <c r="F971" s="55"/>
    </row>
    <row r="972" spans="3:6" ht="15" customHeight="1" x14ac:dyDescent="0.35">
      <c r="C972" s="194"/>
      <c r="D972" s="137"/>
      <c r="E972" s="66"/>
      <c r="F972" s="55"/>
    </row>
    <row r="973" spans="3:6" ht="15" customHeight="1" x14ac:dyDescent="0.35">
      <c r="C973" s="194"/>
      <c r="D973" s="137"/>
      <c r="E973" s="66"/>
      <c r="F973" s="55"/>
    </row>
    <row r="974" spans="3:6" ht="15" customHeight="1" x14ac:dyDescent="0.35">
      <c r="C974" s="194"/>
      <c r="D974" s="137"/>
      <c r="E974" s="66"/>
      <c r="F974" s="55"/>
    </row>
    <row r="975" spans="3:6" ht="15" customHeight="1" x14ac:dyDescent="0.35">
      <c r="C975" s="194"/>
      <c r="D975" s="137"/>
      <c r="E975" s="66"/>
      <c r="F975" s="55"/>
    </row>
    <row r="976" spans="3:6" ht="15" customHeight="1" x14ac:dyDescent="0.35">
      <c r="C976" s="194"/>
      <c r="D976" s="137"/>
      <c r="E976" s="66"/>
      <c r="F976" s="55"/>
    </row>
    <row r="977" spans="3:6" ht="15" customHeight="1" x14ac:dyDescent="0.35">
      <c r="C977" s="194"/>
      <c r="D977" s="137"/>
      <c r="E977" s="66"/>
      <c r="F977" s="55"/>
    </row>
    <row r="978" spans="3:6" ht="15" customHeight="1" x14ac:dyDescent="0.35">
      <c r="C978" s="194"/>
      <c r="D978" s="137"/>
      <c r="E978" s="66"/>
      <c r="F978" s="55"/>
    </row>
    <row r="979" spans="3:6" ht="15" customHeight="1" x14ac:dyDescent="0.35">
      <c r="C979" s="194"/>
      <c r="D979" s="137"/>
      <c r="E979" s="66"/>
      <c r="F979" s="55"/>
    </row>
    <row r="980" spans="3:6" ht="15" customHeight="1" x14ac:dyDescent="0.35">
      <c r="C980" s="194"/>
      <c r="D980" s="137"/>
      <c r="E980" s="66"/>
      <c r="F980" s="55"/>
    </row>
    <row r="981" spans="3:6" ht="15" customHeight="1" x14ac:dyDescent="0.35">
      <c r="C981" s="194"/>
      <c r="D981" s="137"/>
      <c r="E981" s="66"/>
      <c r="F981" s="55"/>
    </row>
    <row r="982" spans="3:6" ht="15" customHeight="1" x14ac:dyDescent="0.35">
      <c r="C982" s="194"/>
      <c r="D982" s="137"/>
      <c r="E982" s="66"/>
      <c r="F982" s="55"/>
    </row>
    <row r="983" spans="3:6" ht="15" customHeight="1" x14ac:dyDescent="0.35">
      <c r="C983" s="194"/>
      <c r="D983" s="137"/>
      <c r="E983" s="66"/>
      <c r="F983" s="55"/>
    </row>
    <row r="984" spans="3:6" ht="15" customHeight="1" x14ac:dyDescent="0.35">
      <c r="C984" s="194"/>
      <c r="D984" s="137"/>
      <c r="E984" s="66"/>
      <c r="F984" s="55"/>
    </row>
    <row r="985" spans="3:6" ht="15" customHeight="1" x14ac:dyDescent="0.35">
      <c r="C985" s="194"/>
      <c r="D985" s="137"/>
      <c r="E985" s="66"/>
      <c r="F985" s="55"/>
    </row>
    <row r="986" spans="3:6" ht="15" customHeight="1" x14ac:dyDescent="0.35">
      <c r="C986" s="194"/>
      <c r="D986" s="137"/>
      <c r="E986" s="66"/>
      <c r="F986" s="55"/>
    </row>
    <row r="987" spans="3:6" ht="15" customHeight="1" x14ac:dyDescent="0.35">
      <c r="C987" s="194"/>
      <c r="D987" s="137"/>
      <c r="E987" s="66"/>
      <c r="F987" s="55"/>
    </row>
    <row r="988" spans="3:6" ht="15" customHeight="1" x14ac:dyDescent="0.35">
      <c r="C988" s="194"/>
      <c r="D988" s="137"/>
      <c r="E988" s="66"/>
      <c r="F988" s="55"/>
    </row>
    <row r="989" spans="3:6" ht="15" customHeight="1" x14ac:dyDescent="0.35">
      <c r="C989" s="194"/>
      <c r="D989" s="137"/>
      <c r="E989" s="66"/>
      <c r="F989" s="55"/>
    </row>
    <row r="990" spans="3:6" ht="15" customHeight="1" x14ac:dyDescent="0.35">
      <c r="C990" s="194"/>
      <c r="D990" s="137"/>
      <c r="E990" s="66"/>
      <c r="F990" s="55"/>
    </row>
    <row r="991" spans="3:6" ht="15" customHeight="1" x14ac:dyDescent="0.35">
      <c r="C991" s="194"/>
      <c r="D991" s="137"/>
      <c r="E991" s="66"/>
      <c r="F991" s="55"/>
    </row>
    <row r="992" spans="3:6" ht="15" customHeight="1" x14ac:dyDescent="0.35">
      <c r="C992" s="194"/>
      <c r="D992" s="137"/>
      <c r="E992" s="66"/>
      <c r="F992" s="55"/>
    </row>
    <row r="993" spans="3:6" ht="15" customHeight="1" x14ac:dyDescent="0.35">
      <c r="C993" s="194"/>
      <c r="D993" s="137"/>
      <c r="E993" s="66"/>
      <c r="F993" s="55"/>
    </row>
    <row r="994" spans="3:6" ht="15" customHeight="1" x14ac:dyDescent="0.35">
      <c r="C994" s="194"/>
      <c r="D994" s="137"/>
      <c r="E994" s="66"/>
      <c r="F994" s="55"/>
    </row>
    <row r="995" spans="3:6" ht="15" customHeight="1" x14ac:dyDescent="0.35">
      <c r="C995" s="194"/>
      <c r="D995" s="137"/>
      <c r="E995" s="66"/>
      <c r="F995" s="55"/>
    </row>
    <row r="996" spans="3:6" ht="15" customHeight="1" x14ac:dyDescent="0.35">
      <c r="C996" s="194"/>
      <c r="D996" s="137"/>
      <c r="E996" s="66"/>
      <c r="F996" s="55"/>
    </row>
    <row r="997" spans="3:6" ht="15" customHeight="1" x14ac:dyDescent="0.35">
      <c r="C997" s="194"/>
      <c r="D997" s="137"/>
      <c r="E997" s="66"/>
      <c r="F997" s="55"/>
    </row>
    <row r="998" spans="3:6" ht="15" customHeight="1" x14ac:dyDescent="0.35">
      <c r="C998" s="194"/>
      <c r="D998" s="137"/>
      <c r="E998" s="66"/>
      <c r="F998" s="55"/>
    </row>
    <row r="999" spans="3:6" ht="15" customHeight="1" x14ac:dyDescent="0.35">
      <c r="C999" s="194"/>
      <c r="D999" s="137"/>
      <c r="E999" s="66"/>
      <c r="F999" s="55"/>
    </row>
    <row r="1000" spans="3:6" ht="15" customHeight="1" x14ac:dyDescent="0.35">
      <c r="C1000" s="194"/>
      <c r="D1000" s="137"/>
      <c r="E1000" s="66"/>
      <c r="F1000" s="55"/>
    </row>
    <row r="1001" spans="3:6" ht="15" customHeight="1" x14ac:dyDescent="0.35">
      <c r="C1001" s="137"/>
      <c r="D1001" s="137"/>
      <c r="E1001" s="66"/>
      <c r="F1001" s="55"/>
    </row>
    <row r="1002" spans="3:6" ht="15" customHeight="1" x14ac:dyDescent="0.35">
      <c r="D1002" s="137"/>
      <c r="E1002" s="66"/>
      <c r="F1002" s="55"/>
    </row>
    <row r="1003" spans="3:6" ht="15" customHeight="1" x14ac:dyDescent="0.35">
      <c r="D1003" s="137"/>
      <c r="E1003" s="66"/>
      <c r="F1003" s="55"/>
    </row>
    <row r="1004" spans="3:6" ht="15" customHeight="1" x14ac:dyDescent="0.35">
      <c r="D1004" s="137"/>
      <c r="E1004" s="66"/>
      <c r="F1004" s="55"/>
    </row>
    <row r="1005" spans="3:6" ht="15" customHeight="1" x14ac:dyDescent="0.35">
      <c r="D1005" s="137"/>
      <c r="E1005" s="66"/>
      <c r="F1005" s="55"/>
    </row>
    <row r="1006" spans="3:6" ht="15" customHeight="1" x14ac:dyDescent="0.35">
      <c r="D1006" s="137"/>
      <c r="E1006" s="66"/>
      <c r="F1006" s="55"/>
    </row>
    <row r="1007" spans="3:6" ht="15" customHeight="1" x14ac:dyDescent="0.35">
      <c r="D1007" s="137"/>
      <c r="E1007" s="66"/>
      <c r="F1007" s="55"/>
    </row>
    <row r="1008" spans="3:6" ht="15" customHeight="1" x14ac:dyDescent="0.35">
      <c r="D1008" s="137"/>
      <c r="E1008" s="66"/>
      <c r="F1008" s="55"/>
    </row>
  </sheetData>
  <sheetProtection algorithmName="SHA-512" hashValue="3/IX/5NHuJ7xtN+OSY7o62HgBLg/AWIf5H2OrHGggDhc0VZm/zB65AcfvJhr1lH3thdPZFtCh7nz+OrU/rdxLg==" saltValue="Y/fN8B4I1Vnk9QUAZy0Omw==" spinCount="100000" sheet="1" scenarios="1" formatCells="0" formatColumns="0" insertRows="0" deleteRows="0" autoFilter="0"/>
  <autoFilter ref="A5:A61" xr:uid="{00000000-0009-0000-0000-000002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3</oddHeader>
    <oddFooter>Side &amp;P</oddFooter>
  </headerFooter>
  <rowBreaks count="1" manualBreakCount="1">
    <brk id="1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T1005"/>
  <sheetViews>
    <sheetView showGridLines="0" workbookViewId="0"/>
  </sheetViews>
  <sheetFormatPr defaultColWidth="0" defaultRowHeight="15" customHeight="1" x14ac:dyDescent="0.35"/>
  <cols>
    <col min="1" max="1" width="42.54296875" bestFit="1" customWidth="1"/>
    <col min="2" max="2" width="37.453125" bestFit="1" customWidth="1"/>
    <col min="3" max="3" width="15.7265625" style="174" customWidth="1"/>
    <col min="4" max="4" width="15.7265625" style="83" customWidth="1"/>
    <col min="5" max="5" width="15.7265625" style="62" customWidth="1"/>
    <col min="6" max="6" width="15.7265625" style="54" customWidth="1"/>
    <col min="7" max="8" width="15.7265625" customWidth="1"/>
    <col min="9" max="9" width="41.453125" customWidth="1"/>
    <col min="10" max="20" width="0" style="8" hidden="1" customWidth="1"/>
    <col min="21" max="16384" width="9.1796875" style="8" hidden="1"/>
  </cols>
  <sheetData>
    <row r="1" spans="1:15" ht="15" customHeight="1" x14ac:dyDescent="0.35">
      <c r="A1" s="3" t="s">
        <v>40</v>
      </c>
      <c r="B1" s="1"/>
      <c r="C1" s="1"/>
      <c r="D1" s="1"/>
      <c r="E1" s="1"/>
      <c r="F1" s="1"/>
    </row>
    <row r="2" spans="1:15" ht="15" customHeight="1" x14ac:dyDescent="0.35">
      <c r="B2" s="233" t="s">
        <v>13</v>
      </c>
      <c r="C2" s="233"/>
      <c r="D2" s="233"/>
      <c r="E2" s="233"/>
      <c r="F2" s="233"/>
      <c r="G2" s="233"/>
      <c r="H2" s="233"/>
      <c r="I2" s="233"/>
    </row>
    <row r="3" spans="1:15" ht="15" customHeight="1" x14ac:dyDescent="0.35">
      <c r="B3" s="233"/>
      <c r="C3" s="233"/>
      <c r="D3" s="233"/>
      <c r="E3" s="233"/>
      <c r="F3" s="233"/>
      <c r="G3" s="233"/>
      <c r="H3" s="233"/>
      <c r="I3" s="233"/>
    </row>
    <row r="4" spans="1:15" ht="15" customHeight="1" x14ac:dyDescent="0.35">
      <c r="C4" s="194"/>
      <c r="D4" s="137"/>
      <c r="E4" s="66"/>
      <c r="F4" s="55"/>
    </row>
    <row r="5" spans="1:15" ht="15" customHeight="1" x14ac:dyDescent="0.35">
      <c r="A5" t="s">
        <v>9</v>
      </c>
      <c r="C5" s="195">
        <v>2020</v>
      </c>
      <c r="D5" s="145">
        <v>2019</v>
      </c>
      <c r="E5" s="69">
        <v>2018</v>
      </c>
      <c r="F5" s="59">
        <v>2017</v>
      </c>
      <c r="G5" s="18" t="s">
        <v>57</v>
      </c>
      <c r="H5" s="2" t="s">
        <v>10</v>
      </c>
      <c r="I5" s="4" t="s">
        <v>11</v>
      </c>
    </row>
    <row r="6" spans="1:15" ht="15" customHeight="1" x14ac:dyDescent="0.35">
      <c r="A6" s="22" t="s">
        <v>41</v>
      </c>
      <c r="B6" s="35"/>
      <c r="C6" s="222"/>
      <c r="D6" s="163"/>
      <c r="E6" s="163"/>
      <c r="F6" s="163"/>
      <c r="G6" s="33"/>
      <c r="H6" s="33"/>
      <c r="I6" s="33"/>
    </row>
    <row r="7" spans="1:15" ht="15" customHeight="1" x14ac:dyDescent="0.35">
      <c r="A7" s="212" t="s">
        <v>41</v>
      </c>
      <c r="B7" s="215" t="s">
        <v>17</v>
      </c>
      <c r="C7" s="223"/>
      <c r="D7" s="224"/>
      <c r="E7" s="224"/>
      <c r="F7" s="224"/>
      <c r="G7" s="225">
        <f t="shared" ref="G7:G45" si="0">IF(ISERROR(C7- D7)=TRUE,"",C7 - D7)</f>
        <v>0</v>
      </c>
      <c r="H7" s="216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214"/>
      <c r="J7" s="192"/>
      <c r="K7" s="192"/>
      <c r="L7" s="192"/>
      <c r="M7" s="192"/>
      <c r="N7" s="192"/>
      <c r="O7" s="192"/>
    </row>
    <row r="8" spans="1:15" ht="15" customHeight="1" x14ac:dyDescent="0.35">
      <c r="A8" s="212" t="s">
        <v>41</v>
      </c>
      <c r="B8" s="221" t="s">
        <v>18</v>
      </c>
      <c r="C8" s="226"/>
      <c r="D8" s="227"/>
      <c r="E8" s="227">
        <v>6154.1220000000003</v>
      </c>
      <c r="F8" s="227">
        <v>6080.520033527906</v>
      </c>
      <c r="G8" s="228">
        <f t="shared" si="0"/>
        <v>0</v>
      </c>
      <c r="H8" s="217" t="str">
        <f t="shared" si="1"/>
        <v/>
      </c>
      <c r="I8" s="92"/>
      <c r="J8" s="192"/>
      <c r="K8" s="192"/>
      <c r="L8" s="192"/>
      <c r="M8" s="192"/>
      <c r="N8" s="192"/>
      <c r="O8" s="192"/>
    </row>
    <row r="9" spans="1:15" ht="15" customHeight="1" x14ac:dyDescent="0.35">
      <c r="A9" s="212" t="s">
        <v>41</v>
      </c>
      <c r="B9" s="215" t="s">
        <v>19</v>
      </c>
      <c r="C9" s="223"/>
      <c r="D9" s="224"/>
      <c r="E9" s="224">
        <v>1497.585</v>
      </c>
      <c r="F9" s="224">
        <v>1309.8948373846965</v>
      </c>
      <c r="G9" s="225">
        <f t="shared" si="0"/>
        <v>0</v>
      </c>
      <c r="H9" s="216" t="str">
        <f t="shared" si="1"/>
        <v/>
      </c>
      <c r="I9" s="214"/>
      <c r="J9" s="192"/>
      <c r="K9" s="192"/>
      <c r="L9" s="192"/>
      <c r="M9" s="192"/>
      <c r="N9" s="192"/>
      <c r="O9" s="192"/>
    </row>
    <row r="10" spans="1:15" s="29" customFormat="1" ht="15" customHeight="1" x14ac:dyDescent="0.35">
      <c r="A10" s="91" t="s">
        <v>41</v>
      </c>
      <c r="B10" s="193" t="s">
        <v>8</v>
      </c>
      <c r="C10" s="207">
        <f>SUMIFS((C7:C9),(A7:A9),A10)</f>
        <v>0</v>
      </c>
      <c r="D10" s="207">
        <f>SUMIFS((D7:D9),(A7:A9),A10)</f>
        <v>0</v>
      </c>
      <c r="E10" s="207">
        <f>SUMIFS((E7:E9),(A7:A9),A10)</f>
        <v>7651.7070000000003</v>
      </c>
      <c r="F10" s="207">
        <f>SUMIFS((F7:F9),(A7:A9),A10)</f>
        <v>7390.4148709126021</v>
      </c>
      <c r="G10" s="204">
        <f t="shared" si="0"/>
        <v>0</v>
      </c>
      <c r="H10" s="202" t="str">
        <f t="shared" si="1"/>
        <v/>
      </c>
      <c r="I10" s="203"/>
      <c r="J10" s="28"/>
      <c r="K10" s="28"/>
      <c r="L10" s="28"/>
      <c r="M10" s="28"/>
      <c r="N10" s="28"/>
      <c r="O10" s="28"/>
    </row>
    <row r="11" spans="1:15" ht="15" customHeight="1" x14ac:dyDescent="0.35">
      <c r="A11" s="22" t="s">
        <v>42</v>
      </c>
      <c r="B11" s="39"/>
      <c r="C11" s="201"/>
      <c r="D11" s="94"/>
      <c r="E11" s="94"/>
      <c r="F11" s="94"/>
      <c r="G11" s="169">
        <f t="shared" si="0"/>
        <v>0</v>
      </c>
      <c r="H11" s="160" t="str">
        <f t="shared" si="1"/>
        <v/>
      </c>
      <c r="I11" s="40"/>
    </row>
    <row r="12" spans="1:15" ht="15" customHeight="1" x14ac:dyDescent="0.35">
      <c r="A12" s="212" t="s">
        <v>42</v>
      </c>
      <c r="B12" s="221" t="s">
        <v>17</v>
      </c>
      <c r="C12" s="226"/>
      <c r="D12" s="227"/>
      <c r="E12" s="227"/>
      <c r="F12" s="227"/>
      <c r="G12" s="228">
        <f t="shared" si="0"/>
        <v>0</v>
      </c>
      <c r="H12" s="217" t="str">
        <f t="shared" si="1"/>
        <v/>
      </c>
      <c r="I12" s="220"/>
      <c r="J12" s="192"/>
      <c r="K12" s="192"/>
      <c r="L12" s="192"/>
      <c r="M12" s="192"/>
      <c r="N12" s="192"/>
      <c r="O12" s="192"/>
    </row>
    <row r="13" spans="1:15" ht="15" customHeight="1" x14ac:dyDescent="0.35">
      <c r="A13" s="212" t="s">
        <v>42</v>
      </c>
      <c r="B13" s="215" t="s">
        <v>18</v>
      </c>
      <c r="C13" s="223"/>
      <c r="D13" s="224"/>
      <c r="E13" s="224">
        <v>453</v>
      </c>
      <c r="F13" s="224">
        <v>449.28921895999997</v>
      </c>
      <c r="G13" s="225">
        <f t="shared" si="0"/>
        <v>0</v>
      </c>
      <c r="H13" s="216" t="str">
        <f t="shared" si="1"/>
        <v/>
      </c>
      <c r="I13" s="214"/>
      <c r="J13" s="192"/>
      <c r="K13" s="192"/>
      <c r="L13" s="192"/>
      <c r="M13" s="192"/>
      <c r="N13" s="192"/>
      <c r="O13" s="192"/>
    </row>
    <row r="14" spans="1:15" ht="15" customHeight="1" x14ac:dyDescent="0.35">
      <c r="A14" s="212" t="s">
        <v>42</v>
      </c>
      <c r="B14" s="221" t="s">
        <v>19</v>
      </c>
      <c r="C14" s="226"/>
      <c r="D14" s="227"/>
      <c r="E14" s="227">
        <v>56</v>
      </c>
      <c r="F14" s="227">
        <v>50.482681200000002</v>
      </c>
      <c r="G14" s="228">
        <f t="shared" si="0"/>
        <v>0</v>
      </c>
      <c r="H14" s="217" t="str">
        <f t="shared" si="1"/>
        <v/>
      </c>
      <c r="I14" s="220"/>
      <c r="J14" s="192"/>
      <c r="K14" s="192"/>
      <c r="L14" s="192"/>
      <c r="M14" s="192"/>
      <c r="N14" s="192"/>
      <c r="O14" s="192"/>
    </row>
    <row r="15" spans="1:15" s="29" customFormat="1" ht="15" customHeight="1" x14ac:dyDescent="0.35">
      <c r="A15" s="91" t="s">
        <v>42</v>
      </c>
      <c r="B15" s="218" t="s">
        <v>8</v>
      </c>
      <c r="C15" s="206">
        <f>SUMIFS((C7:C14),(A7:A14),A15)</f>
        <v>0</v>
      </c>
      <c r="D15" s="206">
        <f>SUMIFS((D7:D14),(A7:A14),A15)</f>
        <v>0</v>
      </c>
      <c r="E15" s="206">
        <f>SUMIFS((E7:E14),(A7:A14),A15)</f>
        <v>509</v>
      </c>
      <c r="F15" s="206">
        <f>SUMIFS((F7:F14),(A7:A14),A15)</f>
        <v>499.77190015999997</v>
      </c>
      <c r="G15" s="229">
        <f t="shared" si="0"/>
        <v>0</v>
      </c>
      <c r="H15" s="219" t="str">
        <f t="shared" si="1"/>
        <v/>
      </c>
      <c r="I15" s="209"/>
      <c r="J15" s="28"/>
      <c r="K15" s="28"/>
      <c r="L15" s="28"/>
      <c r="M15" s="28"/>
      <c r="N15" s="28"/>
      <c r="O15" s="28"/>
    </row>
    <row r="16" spans="1:15" ht="15" customHeight="1" x14ac:dyDescent="0.35">
      <c r="A16" s="22" t="s">
        <v>43</v>
      </c>
      <c r="B16" s="35"/>
      <c r="C16" s="230"/>
      <c r="D16" s="170"/>
      <c r="E16" s="170"/>
      <c r="F16" s="170"/>
      <c r="G16" s="97">
        <f t="shared" si="0"/>
        <v>0</v>
      </c>
      <c r="H16" s="95" t="str">
        <f t="shared" si="1"/>
        <v/>
      </c>
      <c r="I16" s="33"/>
    </row>
    <row r="17" spans="1:15" ht="15" customHeight="1" x14ac:dyDescent="0.35">
      <c r="A17" s="212" t="s">
        <v>43</v>
      </c>
      <c r="B17" s="215" t="s">
        <v>17</v>
      </c>
      <c r="C17" s="223"/>
      <c r="D17" s="224"/>
      <c r="E17" s="224"/>
      <c r="F17" s="224"/>
      <c r="G17" s="225">
        <f t="shared" si="0"/>
        <v>0</v>
      </c>
      <c r="H17" s="216" t="str">
        <f t="shared" si="1"/>
        <v/>
      </c>
      <c r="I17" s="214"/>
      <c r="J17" s="192"/>
      <c r="K17" s="192"/>
      <c r="L17" s="192"/>
      <c r="M17" s="192"/>
      <c r="N17" s="192"/>
      <c r="O17" s="192"/>
    </row>
    <row r="18" spans="1:15" ht="15" customHeight="1" x14ac:dyDescent="0.35">
      <c r="A18" s="212" t="s">
        <v>43</v>
      </c>
      <c r="B18" s="221" t="s">
        <v>18</v>
      </c>
      <c r="C18" s="226"/>
      <c r="D18" s="227"/>
      <c r="E18" s="227">
        <v>3497</v>
      </c>
      <c r="F18" s="227">
        <v>3438.3224491854203</v>
      </c>
      <c r="G18" s="228">
        <f t="shared" si="0"/>
        <v>0</v>
      </c>
      <c r="H18" s="217" t="str">
        <f t="shared" si="1"/>
        <v/>
      </c>
      <c r="I18" s="103"/>
      <c r="J18" s="192"/>
      <c r="K18" s="192"/>
      <c r="L18" s="192"/>
      <c r="M18" s="192"/>
      <c r="N18" s="192"/>
      <c r="O18" s="192"/>
    </row>
    <row r="19" spans="1:15" ht="15" customHeight="1" x14ac:dyDescent="0.35">
      <c r="A19" s="212" t="s">
        <v>43</v>
      </c>
      <c r="B19" s="215" t="s">
        <v>19</v>
      </c>
      <c r="C19" s="223"/>
      <c r="D19" s="224"/>
      <c r="E19" s="224"/>
      <c r="F19" s="224">
        <v>0</v>
      </c>
      <c r="G19" s="225">
        <f t="shared" si="0"/>
        <v>0</v>
      </c>
      <c r="H19" s="216" t="str">
        <f t="shared" si="1"/>
        <v/>
      </c>
      <c r="I19" s="214"/>
      <c r="J19" s="192"/>
      <c r="K19" s="192"/>
      <c r="L19" s="192"/>
      <c r="M19" s="192"/>
      <c r="N19" s="192"/>
      <c r="O19" s="192"/>
    </row>
    <row r="20" spans="1:15" s="29" customFormat="1" ht="15" customHeight="1" x14ac:dyDescent="0.35">
      <c r="A20" s="91" t="s">
        <v>43</v>
      </c>
      <c r="B20" s="193" t="s">
        <v>8</v>
      </c>
      <c r="C20" s="207">
        <f>SUMIFS((C7:C19),(A7:A19),A20)</f>
        <v>0</v>
      </c>
      <c r="D20" s="207">
        <f>SUMIFS((D7:D19),(A7:A19),A20)</f>
        <v>0</v>
      </c>
      <c r="E20" s="207">
        <f>SUMIFS((E7:E19),(A7:A19),A20)</f>
        <v>3497</v>
      </c>
      <c r="F20" s="207">
        <f>SUMIFS((F7:F19),(A7:A19),A20)</f>
        <v>3438.3224491854203</v>
      </c>
      <c r="G20" s="204">
        <f t="shared" si="0"/>
        <v>0</v>
      </c>
      <c r="H20" s="202" t="str">
        <f t="shared" si="1"/>
        <v/>
      </c>
      <c r="I20" s="203"/>
      <c r="J20" s="28"/>
      <c r="K20" s="28"/>
      <c r="L20" s="28"/>
      <c r="M20" s="28"/>
      <c r="N20" s="28"/>
      <c r="O20" s="28"/>
    </row>
    <row r="21" spans="1:15" ht="15" customHeight="1" x14ac:dyDescent="0.35">
      <c r="A21" s="22" t="s">
        <v>44</v>
      </c>
      <c r="B21" s="39"/>
      <c r="C21" s="201"/>
      <c r="D21" s="94"/>
      <c r="E21" s="94"/>
      <c r="F21" s="94"/>
      <c r="G21" s="169">
        <f t="shared" si="0"/>
        <v>0</v>
      </c>
      <c r="H21" s="160" t="str">
        <f t="shared" si="1"/>
        <v/>
      </c>
      <c r="I21" s="40"/>
    </row>
    <row r="22" spans="1:15" ht="15" customHeight="1" x14ac:dyDescent="0.35">
      <c r="A22" s="212" t="s">
        <v>44</v>
      </c>
      <c r="B22" s="221" t="s">
        <v>17</v>
      </c>
      <c r="C22" s="226"/>
      <c r="D22" s="227"/>
      <c r="E22" s="227"/>
      <c r="F22" s="227"/>
      <c r="G22" s="228">
        <f t="shared" si="0"/>
        <v>0</v>
      </c>
      <c r="H22" s="217" t="str">
        <f t="shared" si="1"/>
        <v/>
      </c>
      <c r="I22" s="203"/>
      <c r="J22" s="192"/>
      <c r="K22" s="192"/>
      <c r="L22" s="192"/>
      <c r="M22" s="192"/>
      <c r="N22" s="192"/>
      <c r="O22" s="192"/>
    </row>
    <row r="23" spans="1:15" ht="15" customHeight="1" x14ac:dyDescent="0.35">
      <c r="A23" s="212" t="s">
        <v>44</v>
      </c>
      <c r="B23" s="215" t="s">
        <v>18</v>
      </c>
      <c r="C23" s="223"/>
      <c r="D23" s="224"/>
      <c r="E23" s="224"/>
      <c r="F23" s="224">
        <v>460.15386984375886</v>
      </c>
      <c r="G23" s="225">
        <f t="shared" si="0"/>
        <v>0</v>
      </c>
      <c r="H23" s="216" t="str">
        <f t="shared" si="1"/>
        <v/>
      </c>
      <c r="I23" s="214"/>
      <c r="J23" s="192"/>
      <c r="K23" s="192"/>
      <c r="L23" s="192"/>
      <c r="M23" s="192"/>
      <c r="N23" s="192"/>
      <c r="O23" s="192"/>
    </row>
    <row r="24" spans="1:15" ht="15" customHeight="1" x14ac:dyDescent="0.35">
      <c r="A24" s="212" t="s">
        <v>44</v>
      </c>
      <c r="B24" s="221" t="s">
        <v>19</v>
      </c>
      <c r="C24" s="226"/>
      <c r="D24" s="227"/>
      <c r="E24" s="227"/>
      <c r="F24" s="227">
        <v>0</v>
      </c>
      <c r="G24" s="228">
        <f t="shared" si="0"/>
        <v>0</v>
      </c>
      <c r="H24" s="217" t="str">
        <f t="shared" si="1"/>
        <v/>
      </c>
      <c r="I24" s="99"/>
      <c r="J24" s="192"/>
      <c r="K24" s="192"/>
      <c r="L24" s="192"/>
      <c r="M24" s="192"/>
      <c r="N24" s="192"/>
      <c r="O24" s="192"/>
    </row>
    <row r="25" spans="1:15" s="29" customFormat="1" ht="15" customHeight="1" x14ac:dyDescent="0.35">
      <c r="A25" s="91" t="s">
        <v>44</v>
      </c>
      <c r="B25" s="218" t="s">
        <v>8</v>
      </c>
      <c r="C25" s="206">
        <f>SUMIFS((C7:C24),(A7:A24),A25)</f>
        <v>0</v>
      </c>
      <c r="D25" s="206">
        <f>SUMIFS((D7:D24),(A7:A24),A25)</f>
        <v>0</v>
      </c>
      <c r="E25" s="206">
        <f>SUMIFS((E7:E24),(A7:A24),A25)</f>
        <v>0</v>
      </c>
      <c r="F25" s="206">
        <f>SUMIFS((F7:F24),(A7:A24),A25)</f>
        <v>460.15386984375886</v>
      </c>
      <c r="G25" s="229">
        <f t="shared" si="0"/>
        <v>0</v>
      </c>
      <c r="H25" s="219" t="str">
        <f t="shared" si="1"/>
        <v/>
      </c>
      <c r="I25" s="214"/>
      <c r="J25" s="28"/>
      <c r="K25" s="28"/>
      <c r="L25" s="28"/>
      <c r="M25" s="28"/>
      <c r="N25" s="28"/>
      <c r="O25" s="28"/>
    </row>
    <row r="26" spans="1:15" ht="15" customHeight="1" x14ac:dyDescent="0.35">
      <c r="A26" s="22" t="s">
        <v>45</v>
      </c>
      <c r="B26" s="35"/>
      <c r="C26" s="230"/>
      <c r="D26" s="170"/>
      <c r="E26" s="170"/>
      <c r="F26" s="170"/>
      <c r="G26" s="97">
        <f t="shared" si="0"/>
        <v>0</v>
      </c>
      <c r="H26" s="95" t="str">
        <f t="shared" si="1"/>
        <v/>
      </c>
      <c r="I26" s="161"/>
    </row>
    <row r="27" spans="1:15" ht="15" customHeight="1" x14ac:dyDescent="0.35">
      <c r="A27" s="212" t="s">
        <v>45</v>
      </c>
      <c r="B27" s="215" t="s">
        <v>17</v>
      </c>
      <c r="C27" s="223"/>
      <c r="D27" s="224"/>
      <c r="E27" s="224"/>
      <c r="F27" s="224"/>
      <c r="G27" s="225">
        <f t="shared" si="0"/>
        <v>0</v>
      </c>
      <c r="H27" s="216" t="str">
        <f t="shared" si="1"/>
        <v/>
      </c>
      <c r="I27" s="209"/>
      <c r="J27" s="192"/>
      <c r="K27" s="192"/>
      <c r="L27" s="192"/>
      <c r="M27" s="192"/>
      <c r="N27" s="192"/>
      <c r="O27" s="192"/>
    </row>
    <row r="28" spans="1:15" ht="15" customHeight="1" x14ac:dyDescent="0.35">
      <c r="A28" s="212" t="s">
        <v>45</v>
      </c>
      <c r="B28" s="221" t="s">
        <v>18</v>
      </c>
      <c r="C28" s="226"/>
      <c r="D28" s="227"/>
      <c r="E28" s="227">
        <f>3627690.21/1000</f>
        <v>3627.6902099999998</v>
      </c>
      <c r="F28" s="227">
        <v>4072.3343301562409</v>
      </c>
      <c r="G28" s="228">
        <f t="shared" si="0"/>
        <v>0</v>
      </c>
      <c r="H28" s="217" t="str">
        <f t="shared" si="1"/>
        <v/>
      </c>
      <c r="I28" s="164"/>
      <c r="J28" s="192"/>
      <c r="K28" s="192"/>
      <c r="L28" s="192"/>
      <c r="M28" s="192"/>
      <c r="N28" s="192"/>
      <c r="O28" s="192"/>
    </row>
    <row r="29" spans="1:15" ht="15" customHeight="1" x14ac:dyDescent="0.35">
      <c r="A29" s="212" t="s">
        <v>45</v>
      </c>
      <c r="B29" s="215" t="s">
        <v>19</v>
      </c>
      <c r="C29" s="223"/>
      <c r="D29" s="224"/>
      <c r="E29" s="224"/>
      <c r="F29" s="224">
        <v>0</v>
      </c>
      <c r="G29" s="225">
        <f t="shared" si="0"/>
        <v>0</v>
      </c>
      <c r="H29" s="216" t="str">
        <f t="shared" si="1"/>
        <v/>
      </c>
      <c r="I29" s="100"/>
      <c r="J29" s="192"/>
      <c r="K29" s="192"/>
      <c r="L29" s="192"/>
      <c r="M29" s="192"/>
      <c r="N29" s="192"/>
      <c r="O29" s="192"/>
    </row>
    <row r="30" spans="1:15" s="29" customFormat="1" ht="15" customHeight="1" x14ac:dyDescent="0.35">
      <c r="A30" s="91" t="s">
        <v>45</v>
      </c>
      <c r="B30" s="193" t="s">
        <v>8</v>
      </c>
      <c r="C30" s="207">
        <f>SUMIFS((C7:C29),(A7:A29),A30)</f>
        <v>0</v>
      </c>
      <c r="D30" s="207">
        <f>SUMIFS((D7:D29),(A7:A29),A30)</f>
        <v>0</v>
      </c>
      <c r="E30" s="207">
        <f>SUMIFS((E7:E29),(A7:A29),A30)</f>
        <v>3627.6902099999998</v>
      </c>
      <c r="F30" s="207">
        <f>SUMIFS((F7:F29),(A7:A29),A30)</f>
        <v>4072.3343301562409</v>
      </c>
      <c r="G30" s="204">
        <f t="shared" si="0"/>
        <v>0</v>
      </c>
      <c r="H30" s="202" t="str">
        <f t="shared" si="1"/>
        <v/>
      </c>
      <c r="I30" s="203"/>
      <c r="J30" s="28"/>
      <c r="K30" s="28"/>
      <c r="L30" s="28"/>
      <c r="M30" s="28"/>
      <c r="N30" s="28"/>
      <c r="O30" s="28"/>
    </row>
    <row r="31" spans="1:15" ht="15" customHeight="1" x14ac:dyDescent="0.35">
      <c r="A31" s="22" t="s">
        <v>46</v>
      </c>
      <c r="B31" s="41"/>
      <c r="C31" s="206"/>
      <c r="D31" s="153"/>
      <c r="E31" s="153"/>
      <c r="F31" s="153"/>
      <c r="G31" s="169">
        <f t="shared" si="0"/>
        <v>0</v>
      </c>
      <c r="H31" s="160" t="str">
        <f t="shared" si="1"/>
        <v/>
      </c>
      <c r="I31" s="42"/>
    </row>
    <row r="32" spans="1:15" ht="15" customHeight="1" x14ac:dyDescent="0.35">
      <c r="A32" s="212" t="s">
        <v>46</v>
      </c>
      <c r="B32" s="101" t="s">
        <v>17</v>
      </c>
      <c r="C32" s="102"/>
      <c r="D32" s="231"/>
      <c r="E32" s="231"/>
      <c r="F32" s="231"/>
      <c r="G32" s="228">
        <f t="shared" si="0"/>
        <v>0</v>
      </c>
      <c r="H32" s="217" t="str">
        <f t="shared" si="1"/>
        <v/>
      </c>
      <c r="I32" s="210"/>
      <c r="J32" s="192"/>
      <c r="K32" s="192"/>
      <c r="L32" s="192"/>
      <c r="M32" s="192"/>
      <c r="N32" s="192"/>
      <c r="O32" s="192"/>
    </row>
    <row r="33" spans="1:15" ht="15" customHeight="1" x14ac:dyDescent="0.35">
      <c r="A33" s="212" t="s">
        <v>46</v>
      </c>
      <c r="B33" s="93" t="s">
        <v>18</v>
      </c>
      <c r="C33" s="98"/>
      <c r="D33" s="208"/>
      <c r="E33" s="208"/>
      <c r="F33" s="208"/>
      <c r="G33" s="225">
        <f t="shared" si="0"/>
        <v>0</v>
      </c>
      <c r="H33" s="216" t="str">
        <f t="shared" si="1"/>
        <v/>
      </c>
      <c r="I33" s="211"/>
      <c r="J33" s="192"/>
      <c r="K33" s="192"/>
      <c r="L33" s="192"/>
      <c r="M33" s="192"/>
      <c r="N33" s="192"/>
      <c r="O33" s="192"/>
    </row>
    <row r="34" spans="1:15" ht="15" customHeight="1" x14ac:dyDescent="0.35">
      <c r="A34" s="212" t="s">
        <v>46</v>
      </c>
      <c r="B34" s="101" t="s">
        <v>19</v>
      </c>
      <c r="C34" s="102"/>
      <c r="D34" s="231"/>
      <c r="E34" s="231"/>
      <c r="F34" s="231"/>
      <c r="G34" s="228">
        <f t="shared" si="0"/>
        <v>0</v>
      </c>
      <c r="H34" s="217" t="str">
        <f t="shared" si="1"/>
        <v/>
      </c>
      <c r="I34" s="210"/>
      <c r="J34" s="192"/>
      <c r="K34" s="192"/>
      <c r="L34" s="192"/>
      <c r="M34" s="192"/>
      <c r="N34" s="192"/>
      <c r="O34" s="192"/>
    </row>
    <row r="35" spans="1:15" s="29" customFormat="1" ht="15" customHeight="1" x14ac:dyDescent="0.35">
      <c r="A35" s="91" t="s">
        <v>46</v>
      </c>
      <c r="B35" s="218" t="s">
        <v>8</v>
      </c>
      <c r="C35" s="206">
        <f>SUMIFS((C7:C34),(A7:A34),A35)</f>
        <v>0</v>
      </c>
      <c r="D35" s="206">
        <f>SUMIFS((D7:D34),(A7:A34),A35)</f>
        <v>0</v>
      </c>
      <c r="E35" s="206">
        <f>SUMIFS((E7:E34),(A7:A34),A35)</f>
        <v>0</v>
      </c>
      <c r="F35" s="206">
        <f>SUMIFS((F7:F34),(A7:A34),A35)</f>
        <v>0</v>
      </c>
      <c r="G35" s="229">
        <f t="shared" si="0"/>
        <v>0</v>
      </c>
      <c r="H35" s="219" t="str">
        <f t="shared" si="1"/>
        <v/>
      </c>
      <c r="I35" s="209"/>
      <c r="J35" s="28"/>
      <c r="K35" s="28"/>
      <c r="L35" s="28"/>
      <c r="M35" s="28"/>
      <c r="N35" s="28"/>
      <c r="O35" s="28"/>
    </row>
    <row r="36" spans="1:15" s="29" customFormat="1" ht="15" customHeight="1" x14ac:dyDescent="0.35">
      <c r="A36" s="22" t="s">
        <v>51</v>
      </c>
      <c r="B36" s="37"/>
      <c r="C36" s="207"/>
      <c r="D36" s="154"/>
      <c r="E36" s="154"/>
      <c r="F36" s="154"/>
      <c r="G36" s="72">
        <f t="shared" si="0"/>
        <v>0</v>
      </c>
      <c r="H36" s="48" t="str">
        <f t="shared" si="1"/>
        <v/>
      </c>
      <c r="I36" s="155"/>
      <c r="J36" s="28"/>
      <c r="K36" s="28"/>
      <c r="L36" s="28"/>
      <c r="M36" s="28"/>
      <c r="N36" s="28"/>
      <c r="O36" s="28"/>
    </row>
    <row r="37" spans="1:15" s="29" customFormat="1" ht="15" customHeight="1" x14ac:dyDescent="0.35">
      <c r="A37" s="232" t="s">
        <v>51</v>
      </c>
      <c r="B37" s="93" t="s">
        <v>17</v>
      </c>
      <c r="C37" s="98"/>
      <c r="D37" s="208"/>
      <c r="E37" s="208"/>
      <c r="F37" s="208"/>
      <c r="G37" s="225">
        <f t="shared" si="0"/>
        <v>0</v>
      </c>
      <c r="H37" s="216" t="str">
        <f t="shared" si="1"/>
        <v/>
      </c>
      <c r="I37" s="211"/>
      <c r="J37" s="28"/>
      <c r="K37" s="28"/>
      <c r="L37" s="28"/>
      <c r="M37" s="28"/>
      <c r="N37" s="28"/>
      <c r="O37" s="28"/>
    </row>
    <row r="38" spans="1:15" s="29" customFormat="1" ht="15" customHeight="1" x14ac:dyDescent="0.35">
      <c r="A38" s="232" t="s">
        <v>51</v>
      </c>
      <c r="B38" s="101" t="s">
        <v>18</v>
      </c>
      <c r="C38" s="102"/>
      <c r="D38" s="231"/>
      <c r="E38" s="231"/>
      <c r="F38" s="231"/>
      <c r="G38" s="228">
        <f t="shared" si="0"/>
        <v>0</v>
      </c>
      <c r="H38" s="217" t="str">
        <f t="shared" si="1"/>
        <v/>
      </c>
      <c r="I38" s="210"/>
      <c r="J38" s="28"/>
      <c r="K38" s="28"/>
      <c r="L38" s="28"/>
      <c r="M38" s="28"/>
      <c r="N38" s="28"/>
      <c r="O38" s="28"/>
    </row>
    <row r="39" spans="1:15" s="29" customFormat="1" ht="15" customHeight="1" x14ac:dyDescent="0.35">
      <c r="A39" s="232" t="s">
        <v>51</v>
      </c>
      <c r="B39" s="93" t="s">
        <v>19</v>
      </c>
      <c r="C39" s="98"/>
      <c r="D39" s="208"/>
      <c r="E39" s="208"/>
      <c r="F39" s="208"/>
      <c r="G39" s="225">
        <f t="shared" si="0"/>
        <v>0</v>
      </c>
      <c r="H39" s="216" t="str">
        <f t="shared" si="1"/>
        <v/>
      </c>
      <c r="I39" s="211"/>
      <c r="J39" s="28"/>
      <c r="K39" s="28"/>
      <c r="L39" s="28"/>
      <c r="M39" s="28"/>
      <c r="N39" s="28"/>
      <c r="O39" s="28"/>
    </row>
    <row r="40" spans="1:15" s="29" customFormat="1" ht="15" customHeight="1" x14ac:dyDescent="0.35">
      <c r="A40" s="232" t="s">
        <v>51</v>
      </c>
      <c r="B40" s="193" t="s">
        <v>8</v>
      </c>
      <c r="C40" s="207">
        <f>SUMIFS((C7:C39),(A7:A39),A40)</f>
        <v>0</v>
      </c>
      <c r="D40" s="207">
        <f>SUMIFS((D7:D39),(A7:A39),A40)</f>
        <v>0</v>
      </c>
      <c r="E40" s="207">
        <f>SUMIFS((E7:E39),(A7:A39),A40)</f>
        <v>0</v>
      </c>
      <c r="F40" s="207">
        <f>SUMIFS((F7:F39),(A7:A39),A40)</f>
        <v>0</v>
      </c>
      <c r="G40" s="204">
        <f t="shared" si="0"/>
        <v>0</v>
      </c>
      <c r="H40" s="202" t="str">
        <f t="shared" si="1"/>
        <v/>
      </c>
      <c r="I40" s="203"/>
      <c r="J40" s="28"/>
      <c r="K40" s="28"/>
      <c r="L40" s="28"/>
      <c r="M40" s="28"/>
      <c r="N40" s="28"/>
      <c r="O40" s="28"/>
    </row>
    <row r="41" spans="1:15" ht="15" customHeight="1" x14ac:dyDescent="0.35">
      <c r="A41" s="22" t="s">
        <v>24</v>
      </c>
      <c r="B41" s="41"/>
      <c r="C41" s="206"/>
      <c r="D41" s="153"/>
      <c r="E41" s="153"/>
      <c r="F41" s="153"/>
      <c r="G41" s="169">
        <f t="shared" si="0"/>
        <v>0</v>
      </c>
      <c r="H41" s="160" t="str">
        <f t="shared" si="1"/>
        <v/>
      </c>
      <c r="I41" s="42"/>
    </row>
    <row r="42" spans="1:15" ht="15" customHeight="1" x14ac:dyDescent="0.35">
      <c r="A42" s="212" t="s">
        <v>24</v>
      </c>
      <c r="B42" s="101" t="s">
        <v>17</v>
      </c>
      <c r="C42" s="102"/>
      <c r="D42" s="231"/>
      <c r="E42" s="231"/>
      <c r="F42" s="231"/>
      <c r="G42" s="228">
        <f t="shared" si="0"/>
        <v>0</v>
      </c>
      <c r="H42" s="217" t="str">
        <f t="shared" si="1"/>
        <v/>
      </c>
      <c r="I42" s="210"/>
      <c r="J42" s="192"/>
      <c r="K42" s="192"/>
      <c r="L42" s="192"/>
      <c r="M42" s="192"/>
      <c r="N42" s="192"/>
      <c r="O42" s="192"/>
    </row>
    <row r="43" spans="1:15" ht="15" customHeight="1" x14ac:dyDescent="0.35">
      <c r="A43" s="212" t="s">
        <v>24</v>
      </c>
      <c r="B43" s="93" t="s">
        <v>18</v>
      </c>
      <c r="C43" s="98"/>
      <c r="D43" s="208"/>
      <c r="E43" s="208"/>
      <c r="F43" s="208"/>
      <c r="G43" s="225">
        <f t="shared" si="0"/>
        <v>0</v>
      </c>
      <c r="H43" s="216" t="str">
        <f t="shared" si="1"/>
        <v/>
      </c>
      <c r="I43" s="211"/>
      <c r="J43" s="192"/>
      <c r="K43" s="192"/>
      <c r="L43" s="192"/>
      <c r="M43" s="192"/>
      <c r="N43" s="192"/>
      <c r="O43" s="192"/>
    </row>
    <row r="44" spans="1:15" ht="15" customHeight="1" x14ac:dyDescent="0.35">
      <c r="A44" s="212" t="s">
        <v>24</v>
      </c>
      <c r="B44" s="101" t="s">
        <v>19</v>
      </c>
      <c r="C44" s="102"/>
      <c r="D44" s="231"/>
      <c r="E44" s="231"/>
      <c r="F44" s="231"/>
      <c r="G44" s="228">
        <f t="shared" si="0"/>
        <v>0</v>
      </c>
      <c r="H44" s="217" t="str">
        <f t="shared" si="1"/>
        <v/>
      </c>
      <c r="I44" s="210"/>
      <c r="J44" s="192"/>
      <c r="K44" s="192"/>
      <c r="L44" s="192"/>
      <c r="M44" s="192"/>
      <c r="N44" s="192"/>
      <c r="O44" s="192"/>
    </row>
    <row r="45" spans="1:15" s="29" customFormat="1" ht="15" customHeight="1" x14ac:dyDescent="0.35">
      <c r="A45" s="91" t="s">
        <v>24</v>
      </c>
      <c r="B45" s="218" t="s">
        <v>8</v>
      </c>
      <c r="C45" s="206">
        <f>SUMIFS((C7:C44),(A7:A44),A45)</f>
        <v>0</v>
      </c>
      <c r="D45" s="206">
        <f>SUMIFS((D7:D44),(A7:A44),A45)</f>
        <v>0</v>
      </c>
      <c r="E45" s="206">
        <f>SUMIFS((E7:E44),(A7:A44),A45)</f>
        <v>0</v>
      </c>
      <c r="F45" s="206">
        <f>SUMIFS((F7:F44),(A7:A44),A45)</f>
        <v>0</v>
      </c>
      <c r="G45" s="229">
        <f t="shared" si="0"/>
        <v>0</v>
      </c>
      <c r="H45" s="219" t="str">
        <f t="shared" si="1"/>
        <v/>
      </c>
      <c r="I45" s="209"/>
      <c r="J45" s="28"/>
      <c r="K45" s="28"/>
      <c r="L45" s="28"/>
      <c r="M45" s="28"/>
      <c r="N45" s="28"/>
      <c r="O45" s="28"/>
    </row>
    <row r="46" spans="1:15" ht="15" customHeight="1" x14ac:dyDescent="0.35">
      <c r="C46" s="194"/>
      <c r="D46" s="137"/>
      <c r="E46" s="66"/>
      <c r="F46" s="55"/>
    </row>
    <row r="47" spans="1:15" ht="15" customHeight="1" x14ac:dyDescent="0.35">
      <c r="C47" s="194"/>
      <c r="D47" s="137"/>
      <c r="E47" s="66"/>
      <c r="F47" s="55"/>
    </row>
    <row r="48" spans="1:15" ht="15" customHeight="1" x14ac:dyDescent="0.35">
      <c r="C48" s="194"/>
      <c r="D48" s="137"/>
      <c r="E48" s="66"/>
      <c r="F48" s="55"/>
    </row>
    <row r="49" spans="3:6" s="8" customFormat="1" ht="15" customHeight="1" x14ac:dyDescent="0.35">
      <c r="C49" s="192"/>
      <c r="D49" s="138"/>
      <c r="E49" s="67"/>
      <c r="F49" s="55"/>
    </row>
    <row r="50" spans="3:6" s="8" customFormat="1" ht="15" customHeight="1" x14ac:dyDescent="0.35">
      <c r="C50" s="192"/>
      <c r="D50" s="138"/>
      <c r="E50" s="67"/>
      <c r="F50" s="55"/>
    </row>
    <row r="51" spans="3:6" s="8" customFormat="1" ht="15" customHeight="1" x14ac:dyDescent="0.35">
      <c r="C51" s="192"/>
      <c r="D51" s="138"/>
      <c r="E51" s="67"/>
      <c r="F51" s="55"/>
    </row>
    <row r="52" spans="3:6" s="8" customFormat="1" ht="15" customHeight="1" x14ac:dyDescent="0.35">
      <c r="C52" s="192"/>
      <c r="D52" s="138"/>
      <c r="E52" s="67"/>
      <c r="F52" s="55"/>
    </row>
    <row r="53" spans="3:6" s="8" customFormat="1" ht="15" customHeight="1" x14ac:dyDescent="0.35">
      <c r="C53" s="192"/>
      <c r="D53" s="138"/>
      <c r="E53" s="67"/>
      <c r="F53" s="55"/>
    </row>
    <row r="54" spans="3:6" s="8" customFormat="1" ht="15" customHeight="1" x14ac:dyDescent="0.35">
      <c r="C54" s="192"/>
      <c r="D54" s="138"/>
      <c r="E54" s="67"/>
      <c r="F54" s="55"/>
    </row>
    <row r="55" spans="3:6" s="8" customFormat="1" ht="15" customHeight="1" x14ac:dyDescent="0.35">
      <c r="C55" s="192"/>
      <c r="D55" s="138"/>
      <c r="E55" s="67"/>
      <c r="F55" s="55"/>
    </row>
    <row r="56" spans="3:6" s="8" customFormat="1" ht="15" customHeight="1" x14ac:dyDescent="0.35">
      <c r="C56" s="192"/>
      <c r="D56" s="138"/>
      <c r="E56" s="67"/>
      <c r="F56" s="55"/>
    </row>
    <row r="57" spans="3:6" s="8" customFormat="1" ht="15" customHeight="1" x14ac:dyDescent="0.35">
      <c r="C57" s="192"/>
      <c r="D57" s="138"/>
      <c r="E57" s="67"/>
      <c r="F57" s="55"/>
    </row>
    <row r="58" spans="3:6" s="8" customFormat="1" ht="15" customHeight="1" x14ac:dyDescent="0.35">
      <c r="C58" s="192"/>
      <c r="D58" s="138"/>
      <c r="E58" s="67"/>
      <c r="F58" s="55"/>
    </row>
    <row r="59" spans="3:6" s="8" customFormat="1" ht="15" customHeight="1" x14ac:dyDescent="0.35">
      <c r="C59" s="192"/>
      <c r="D59" s="138"/>
      <c r="E59" s="67"/>
      <c r="F59" s="55"/>
    </row>
    <row r="60" spans="3:6" s="8" customFormat="1" ht="15" customHeight="1" x14ac:dyDescent="0.35">
      <c r="C60" s="192"/>
      <c r="D60" s="138"/>
      <c r="E60" s="67"/>
      <c r="F60" s="55"/>
    </row>
    <row r="61" spans="3:6" s="8" customFormat="1" ht="15" customHeight="1" x14ac:dyDescent="0.35">
      <c r="C61" s="192"/>
      <c r="D61" s="138"/>
      <c r="E61" s="67"/>
      <c r="F61" s="55"/>
    </row>
    <row r="62" spans="3:6" s="8" customFormat="1" ht="15" customHeight="1" x14ac:dyDescent="0.35">
      <c r="C62" s="192"/>
      <c r="D62" s="138"/>
      <c r="E62" s="67"/>
      <c r="F62" s="55"/>
    </row>
    <row r="63" spans="3:6" s="8" customFormat="1" ht="15" customHeight="1" x14ac:dyDescent="0.35">
      <c r="C63" s="192"/>
      <c r="D63" s="138"/>
      <c r="E63" s="67"/>
      <c r="F63" s="55"/>
    </row>
    <row r="64" spans="3:6" s="8" customFormat="1" ht="15" customHeight="1" x14ac:dyDescent="0.35">
      <c r="C64" s="192"/>
      <c r="D64" s="138"/>
      <c r="E64" s="67"/>
      <c r="F64" s="55"/>
    </row>
    <row r="65" spans="3:6" s="8" customFormat="1" ht="15" customHeight="1" x14ac:dyDescent="0.35">
      <c r="C65" s="192"/>
      <c r="D65" s="138"/>
      <c r="E65" s="67"/>
      <c r="F65" s="55"/>
    </row>
    <row r="66" spans="3:6" s="8" customFormat="1" ht="15" customHeight="1" x14ac:dyDescent="0.35">
      <c r="C66" s="192"/>
      <c r="D66" s="138"/>
      <c r="E66" s="67"/>
      <c r="F66" s="55"/>
    </row>
    <row r="67" spans="3:6" s="8" customFormat="1" ht="15" customHeight="1" x14ac:dyDescent="0.35">
      <c r="C67" s="192"/>
      <c r="D67" s="138"/>
      <c r="E67" s="67"/>
      <c r="F67" s="55"/>
    </row>
    <row r="68" spans="3:6" s="8" customFormat="1" ht="15" customHeight="1" x14ac:dyDescent="0.35">
      <c r="C68" s="192"/>
      <c r="D68" s="138"/>
      <c r="E68" s="67"/>
      <c r="F68" s="55"/>
    </row>
    <row r="69" spans="3:6" s="8" customFormat="1" ht="15" customHeight="1" x14ac:dyDescent="0.35">
      <c r="C69" s="192"/>
      <c r="D69" s="138"/>
      <c r="E69" s="67"/>
      <c r="F69" s="55"/>
    </row>
    <row r="70" spans="3:6" s="8" customFormat="1" ht="15" customHeight="1" x14ac:dyDescent="0.35">
      <c r="C70" s="192"/>
      <c r="D70" s="138"/>
      <c r="E70" s="67"/>
      <c r="F70" s="55"/>
    </row>
    <row r="71" spans="3:6" s="8" customFormat="1" ht="15" customHeight="1" x14ac:dyDescent="0.35">
      <c r="C71" s="192"/>
      <c r="D71" s="138"/>
      <c r="E71" s="67"/>
      <c r="F71" s="55"/>
    </row>
    <row r="72" spans="3:6" s="8" customFormat="1" ht="15" customHeight="1" x14ac:dyDescent="0.35">
      <c r="C72" s="192"/>
      <c r="D72" s="138"/>
      <c r="E72" s="67"/>
      <c r="F72" s="55"/>
    </row>
    <row r="73" spans="3:6" s="8" customFormat="1" ht="15" customHeight="1" x14ac:dyDescent="0.35">
      <c r="C73" s="192"/>
      <c r="D73" s="138"/>
      <c r="E73" s="67"/>
      <c r="F73" s="55"/>
    </row>
    <row r="74" spans="3:6" s="8" customFormat="1" ht="15" customHeight="1" x14ac:dyDescent="0.35">
      <c r="C74" s="192"/>
      <c r="D74" s="138"/>
      <c r="E74" s="67"/>
      <c r="F74" s="55"/>
    </row>
    <row r="75" spans="3:6" s="8" customFormat="1" ht="15" customHeight="1" x14ac:dyDescent="0.35">
      <c r="C75" s="192"/>
      <c r="D75" s="138"/>
      <c r="E75" s="67"/>
      <c r="F75" s="55"/>
    </row>
    <row r="76" spans="3:6" s="8" customFormat="1" ht="15" customHeight="1" x14ac:dyDescent="0.35">
      <c r="C76" s="192"/>
      <c r="D76" s="138"/>
      <c r="E76" s="67"/>
      <c r="F76" s="55"/>
    </row>
    <row r="77" spans="3:6" s="8" customFormat="1" ht="15" customHeight="1" x14ac:dyDescent="0.35">
      <c r="C77" s="192"/>
      <c r="D77" s="138"/>
      <c r="E77" s="67"/>
      <c r="F77" s="55"/>
    </row>
    <row r="78" spans="3:6" s="8" customFormat="1" ht="15" customHeight="1" x14ac:dyDescent="0.35">
      <c r="C78" s="192"/>
      <c r="D78" s="138"/>
      <c r="E78" s="67"/>
      <c r="F78" s="55"/>
    </row>
    <row r="79" spans="3:6" s="8" customFormat="1" ht="15" customHeight="1" x14ac:dyDescent="0.35">
      <c r="C79" s="192"/>
      <c r="D79" s="138"/>
      <c r="E79" s="67"/>
      <c r="F79" s="55"/>
    </row>
    <row r="80" spans="3:6" s="8" customFormat="1" ht="15" customHeight="1" x14ac:dyDescent="0.35">
      <c r="C80" s="192"/>
      <c r="D80" s="138"/>
      <c r="E80" s="67"/>
      <c r="F80" s="55"/>
    </row>
    <row r="81" spans="3:6" s="8" customFormat="1" ht="15" customHeight="1" x14ac:dyDescent="0.35">
      <c r="C81" s="192"/>
      <c r="D81" s="138"/>
      <c r="E81" s="67"/>
      <c r="F81" s="55"/>
    </row>
    <row r="82" spans="3:6" s="8" customFormat="1" ht="15" customHeight="1" x14ac:dyDescent="0.35">
      <c r="C82" s="192"/>
      <c r="D82" s="138"/>
      <c r="E82" s="67"/>
      <c r="F82" s="55"/>
    </row>
    <row r="83" spans="3:6" s="8" customFormat="1" ht="15" customHeight="1" x14ac:dyDescent="0.35">
      <c r="C83" s="192"/>
      <c r="D83" s="138"/>
      <c r="E83" s="67"/>
      <c r="F83" s="55"/>
    </row>
    <row r="84" spans="3:6" s="8" customFormat="1" ht="15" customHeight="1" x14ac:dyDescent="0.35">
      <c r="C84" s="192"/>
      <c r="D84" s="138"/>
      <c r="E84" s="67"/>
      <c r="F84" s="55"/>
    </row>
    <row r="85" spans="3:6" s="8" customFormat="1" ht="15" customHeight="1" x14ac:dyDescent="0.35">
      <c r="C85" s="192"/>
      <c r="D85" s="138"/>
      <c r="E85" s="67"/>
      <c r="F85" s="55"/>
    </row>
    <row r="86" spans="3:6" s="8" customFormat="1" ht="15" customHeight="1" x14ac:dyDescent="0.35">
      <c r="C86" s="192"/>
      <c r="D86" s="138"/>
      <c r="E86" s="67"/>
      <c r="F86" s="55"/>
    </row>
    <row r="87" spans="3:6" s="8" customFormat="1" ht="15" customHeight="1" x14ac:dyDescent="0.35">
      <c r="C87" s="192"/>
      <c r="D87" s="138"/>
      <c r="E87" s="67"/>
      <c r="F87" s="55"/>
    </row>
    <row r="88" spans="3:6" s="8" customFormat="1" ht="15" customHeight="1" x14ac:dyDescent="0.35">
      <c r="C88" s="192"/>
      <c r="D88" s="138"/>
      <c r="E88" s="67"/>
      <c r="F88" s="55"/>
    </row>
    <row r="89" spans="3:6" s="8" customFormat="1" ht="15" customHeight="1" x14ac:dyDescent="0.35">
      <c r="C89" s="192"/>
      <c r="D89" s="138"/>
      <c r="E89" s="67"/>
      <c r="F89" s="55"/>
    </row>
    <row r="90" spans="3:6" s="8" customFormat="1" ht="15" customHeight="1" x14ac:dyDescent="0.35">
      <c r="C90" s="192"/>
      <c r="D90" s="138"/>
      <c r="E90" s="67"/>
      <c r="F90" s="55"/>
    </row>
    <row r="91" spans="3:6" s="8" customFormat="1" ht="15" customHeight="1" x14ac:dyDescent="0.35">
      <c r="C91" s="192"/>
      <c r="D91" s="138"/>
      <c r="E91" s="67"/>
      <c r="F91" s="55"/>
    </row>
    <row r="92" spans="3:6" s="8" customFormat="1" ht="15" customHeight="1" x14ac:dyDescent="0.35">
      <c r="C92" s="192"/>
      <c r="D92" s="138"/>
      <c r="E92" s="67"/>
      <c r="F92" s="55"/>
    </row>
    <row r="93" spans="3:6" s="8" customFormat="1" ht="15" customHeight="1" x14ac:dyDescent="0.35">
      <c r="C93" s="192"/>
      <c r="D93" s="138"/>
      <c r="E93" s="67"/>
      <c r="F93" s="55"/>
    </row>
    <row r="94" spans="3:6" s="8" customFormat="1" ht="15" customHeight="1" x14ac:dyDescent="0.35">
      <c r="C94" s="192"/>
      <c r="D94" s="138"/>
      <c r="E94" s="67"/>
      <c r="F94" s="55"/>
    </row>
    <row r="95" spans="3:6" s="8" customFormat="1" ht="15" customHeight="1" x14ac:dyDescent="0.35">
      <c r="C95" s="192"/>
      <c r="D95" s="138"/>
      <c r="E95" s="67"/>
      <c r="F95" s="55"/>
    </row>
    <row r="96" spans="3:6" s="8" customFormat="1" ht="15" customHeight="1" x14ac:dyDescent="0.35">
      <c r="C96" s="192"/>
      <c r="D96" s="138"/>
      <c r="E96" s="67"/>
      <c r="F96" s="55"/>
    </row>
    <row r="97" spans="3:6" s="8" customFormat="1" ht="15" customHeight="1" x14ac:dyDescent="0.35">
      <c r="C97" s="192"/>
      <c r="D97" s="138"/>
      <c r="E97" s="67"/>
      <c r="F97" s="55"/>
    </row>
    <row r="98" spans="3:6" s="8" customFormat="1" ht="15" customHeight="1" x14ac:dyDescent="0.35">
      <c r="C98" s="192"/>
      <c r="D98" s="138"/>
      <c r="E98" s="67"/>
      <c r="F98" s="55"/>
    </row>
    <row r="99" spans="3:6" s="8" customFormat="1" ht="15" customHeight="1" x14ac:dyDescent="0.35">
      <c r="C99" s="192"/>
      <c r="D99" s="138"/>
      <c r="E99" s="67"/>
      <c r="F99" s="55"/>
    </row>
    <row r="100" spans="3:6" s="8" customFormat="1" ht="15" customHeight="1" x14ac:dyDescent="0.35">
      <c r="C100" s="192"/>
      <c r="D100" s="138"/>
      <c r="E100" s="67"/>
      <c r="F100" s="55"/>
    </row>
    <row r="101" spans="3:6" s="8" customFormat="1" ht="15" customHeight="1" x14ac:dyDescent="0.35">
      <c r="C101" s="192"/>
      <c r="D101" s="138"/>
      <c r="E101" s="67"/>
      <c r="F101" s="55"/>
    </row>
    <row r="102" spans="3:6" s="8" customFormat="1" ht="15" customHeight="1" x14ac:dyDescent="0.35">
      <c r="C102" s="192"/>
      <c r="D102" s="138"/>
      <c r="E102" s="67"/>
      <c r="F102" s="55"/>
    </row>
    <row r="103" spans="3:6" s="8" customFormat="1" ht="15" customHeight="1" x14ac:dyDescent="0.35">
      <c r="C103" s="192"/>
      <c r="D103" s="138"/>
      <c r="E103" s="67"/>
      <c r="F103" s="55"/>
    </row>
    <row r="104" spans="3:6" s="8" customFormat="1" ht="15" customHeight="1" x14ac:dyDescent="0.35">
      <c r="C104" s="192"/>
      <c r="D104" s="138"/>
      <c r="E104" s="67"/>
      <c r="F104" s="55"/>
    </row>
    <row r="105" spans="3:6" s="8" customFormat="1" ht="15" customHeight="1" x14ac:dyDescent="0.35">
      <c r="C105" s="192"/>
      <c r="D105" s="138"/>
      <c r="E105" s="67"/>
      <c r="F105" s="55"/>
    </row>
    <row r="106" spans="3:6" s="8" customFormat="1" ht="15" customHeight="1" x14ac:dyDescent="0.35">
      <c r="C106" s="192"/>
      <c r="D106" s="138"/>
      <c r="E106" s="67"/>
      <c r="F106" s="55"/>
    </row>
    <row r="107" spans="3:6" s="8" customFormat="1" ht="15" customHeight="1" x14ac:dyDescent="0.35">
      <c r="C107" s="192"/>
      <c r="D107" s="138"/>
      <c r="E107" s="67"/>
      <c r="F107" s="55"/>
    </row>
    <row r="108" spans="3:6" s="8" customFormat="1" ht="15" customHeight="1" x14ac:dyDescent="0.35">
      <c r="C108" s="192"/>
      <c r="D108" s="138"/>
      <c r="E108" s="67"/>
      <c r="F108" s="55"/>
    </row>
    <row r="109" spans="3:6" s="8" customFormat="1" ht="15" customHeight="1" x14ac:dyDescent="0.35">
      <c r="C109" s="192"/>
      <c r="D109" s="138"/>
      <c r="E109" s="67"/>
      <c r="F109" s="55"/>
    </row>
    <row r="110" spans="3:6" s="8" customFormat="1" ht="15" customHeight="1" x14ac:dyDescent="0.35">
      <c r="C110" s="192"/>
      <c r="D110" s="138"/>
      <c r="E110" s="67"/>
      <c r="F110" s="55"/>
    </row>
    <row r="111" spans="3:6" s="8" customFormat="1" ht="15" customHeight="1" x14ac:dyDescent="0.35">
      <c r="C111" s="192"/>
      <c r="D111" s="138"/>
      <c r="E111" s="67"/>
      <c r="F111" s="55"/>
    </row>
    <row r="112" spans="3:6" s="8" customFormat="1" ht="15" customHeight="1" x14ac:dyDescent="0.35">
      <c r="C112" s="192"/>
      <c r="D112" s="138"/>
      <c r="E112" s="67"/>
      <c r="F112" s="55"/>
    </row>
    <row r="113" spans="3:6" s="8" customFormat="1" ht="15" customHeight="1" x14ac:dyDescent="0.35">
      <c r="C113" s="192"/>
      <c r="D113" s="138"/>
      <c r="E113" s="67"/>
      <c r="F113" s="55"/>
    </row>
    <row r="114" spans="3:6" s="8" customFormat="1" ht="15" customHeight="1" x14ac:dyDescent="0.35">
      <c r="C114" s="192"/>
      <c r="D114" s="138"/>
      <c r="E114" s="67"/>
      <c r="F114" s="55"/>
    </row>
    <row r="115" spans="3:6" s="8" customFormat="1" ht="15" customHeight="1" x14ac:dyDescent="0.35">
      <c r="C115" s="192"/>
      <c r="D115" s="138"/>
      <c r="E115" s="67"/>
      <c r="F115" s="55"/>
    </row>
    <row r="116" spans="3:6" s="8" customFormat="1" ht="15" customHeight="1" x14ac:dyDescent="0.35">
      <c r="C116" s="192"/>
      <c r="D116" s="138"/>
      <c r="E116" s="67"/>
      <c r="F116" s="55"/>
    </row>
    <row r="117" spans="3:6" s="8" customFormat="1" ht="15" customHeight="1" x14ac:dyDescent="0.35">
      <c r="C117" s="192"/>
      <c r="D117" s="138"/>
      <c r="E117" s="67"/>
      <c r="F117" s="55"/>
    </row>
    <row r="118" spans="3:6" s="8" customFormat="1" ht="15" customHeight="1" x14ac:dyDescent="0.35">
      <c r="C118" s="192"/>
      <c r="D118" s="138"/>
      <c r="E118" s="67"/>
      <c r="F118" s="55"/>
    </row>
    <row r="119" spans="3:6" s="8" customFormat="1" ht="15" customHeight="1" x14ac:dyDescent="0.35">
      <c r="C119" s="192"/>
      <c r="D119" s="138"/>
      <c r="E119" s="67"/>
      <c r="F119" s="55"/>
    </row>
    <row r="120" spans="3:6" s="8" customFormat="1" ht="15" customHeight="1" x14ac:dyDescent="0.35">
      <c r="C120" s="192"/>
      <c r="D120" s="138"/>
      <c r="E120" s="67"/>
      <c r="F120" s="55"/>
    </row>
    <row r="121" spans="3:6" s="8" customFormat="1" ht="15" customHeight="1" x14ac:dyDescent="0.35">
      <c r="C121" s="192"/>
      <c r="D121" s="138"/>
      <c r="E121" s="67"/>
      <c r="F121" s="55"/>
    </row>
    <row r="122" spans="3:6" s="8" customFormat="1" ht="15" customHeight="1" x14ac:dyDescent="0.35">
      <c r="C122" s="192"/>
      <c r="D122" s="138"/>
      <c r="E122" s="67"/>
      <c r="F122" s="55"/>
    </row>
    <row r="123" spans="3:6" s="8" customFormat="1" ht="15" customHeight="1" x14ac:dyDescent="0.35">
      <c r="C123" s="192"/>
      <c r="D123" s="138"/>
      <c r="E123" s="67"/>
      <c r="F123" s="55"/>
    </row>
    <row r="124" spans="3:6" s="8" customFormat="1" ht="15" customHeight="1" x14ac:dyDescent="0.35">
      <c r="C124" s="192"/>
      <c r="D124" s="138"/>
      <c r="E124" s="67"/>
      <c r="F124" s="55"/>
    </row>
    <row r="125" spans="3:6" s="8" customFormat="1" ht="15" customHeight="1" x14ac:dyDescent="0.35">
      <c r="C125" s="192"/>
      <c r="D125" s="138"/>
      <c r="E125" s="67"/>
      <c r="F125" s="55"/>
    </row>
    <row r="126" spans="3:6" s="8" customFormat="1" ht="15" customHeight="1" x14ac:dyDescent="0.35">
      <c r="C126" s="192"/>
      <c r="D126" s="138"/>
      <c r="E126" s="67"/>
      <c r="F126" s="55"/>
    </row>
    <row r="127" spans="3:6" s="8" customFormat="1" ht="15" customHeight="1" x14ac:dyDescent="0.35">
      <c r="C127" s="192"/>
      <c r="D127" s="138"/>
      <c r="E127" s="67"/>
      <c r="F127" s="55"/>
    </row>
    <row r="128" spans="3:6" s="8" customFormat="1" ht="15" customHeight="1" x14ac:dyDescent="0.35">
      <c r="C128" s="192"/>
      <c r="D128" s="138"/>
      <c r="E128" s="67"/>
      <c r="F128" s="55"/>
    </row>
    <row r="129" spans="3:6" s="8" customFormat="1" ht="15" customHeight="1" x14ac:dyDescent="0.35">
      <c r="C129" s="192"/>
      <c r="D129" s="138"/>
      <c r="E129" s="67"/>
      <c r="F129" s="55"/>
    </row>
    <row r="130" spans="3:6" s="8" customFormat="1" ht="15" customHeight="1" x14ac:dyDescent="0.35">
      <c r="C130" s="192"/>
      <c r="D130" s="138"/>
      <c r="E130" s="67"/>
      <c r="F130" s="55"/>
    </row>
    <row r="131" spans="3:6" s="8" customFormat="1" ht="15" customHeight="1" x14ac:dyDescent="0.35">
      <c r="C131" s="192"/>
      <c r="D131" s="138"/>
      <c r="E131" s="67"/>
      <c r="F131" s="55"/>
    </row>
    <row r="132" spans="3:6" s="8" customFormat="1" ht="15" customHeight="1" x14ac:dyDescent="0.35">
      <c r="C132" s="192"/>
      <c r="D132" s="138"/>
      <c r="E132" s="67"/>
      <c r="F132" s="55"/>
    </row>
    <row r="133" spans="3:6" s="8" customFormat="1" ht="15" customHeight="1" x14ac:dyDescent="0.35">
      <c r="C133" s="192"/>
      <c r="D133" s="138"/>
      <c r="E133" s="67"/>
      <c r="F133" s="55"/>
    </row>
    <row r="134" spans="3:6" s="8" customFormat="1" ht="15" customHeight="1" x14ac:dyDescent="0.35">
      <c r="C134" s="192"/>
      <c r="D134" s="138"/>
      <c r="E134" s="67"/>
      <c r="F134" s="55"/>
    </row>
    <row r="135" spans="3:6" s="8" customFormat="1" ht="15" customHeight="1" x14ac:dyDescent="0.35">
      <c r="C135" s="192"/>
      <c r="D135" s="138"/>
      <c r="E135" s="67"/>
      <c r="F135" s="55"/>
    </row>
    <row r="136" spans="3:6" s="8" customFormat="1" ht="15" customHeight="1" x14ac:dyDescent="0.35">
      <c r="C136" s="192"/>
      <c r="D136" s="138"/>
      <c r="E136" s="67"/>
      <c r="F136" s="55"/>
    </row>
    <row r="137" spans="3:6" s="8" customFormat="1" ht="15" customHeight="1" x14ac:dyDescent="0.35">
      <c r="C137" s="192"/>
      <c r="D137" s="138"/>
      <c r="E137" s="67"/>
      <c r="F137" s="55"/>
    </row>
    <row r="138" spans="3:6" s="8" customFormat="1" ht="15" customHeight="1" x14ac:dyDescent="0.35">
      <c r="C138" s="192"/>
      <c r="D138" s="138"/>
      <c r="E138" s="67"/>
      <c r="F138" s="55"/>
    </row>
    <row r="139" spans="3:6" s="8" customFormat="1" ht="15" customHeight="1" x14ac:dyDescent="0.35">
      <c r="C139" s="192"/>
      <c r="D139" s="138"/>
      <c r="E139" s="67"/>
      <c r="F139" s="55"/>
    </row>
    <row r="140" spans="3:6" s="8" customFormat="1" ht="15" customHeight="1" x14ac:dyDescent="0.35">
      <c r="C140" s="192"/>
      <c r="D140" s="138"/>
      <c r="E140" s="67"/>
      <c r="F140" s="55"/>
    </row>
    <row r="141" spans="3:6" s="8" customFormat="1" ht="15" customHeight="1" x14ac:dyDescent="0.35">
      <c r="C141" s="192"/>
      <c r="D141" s="138"/>
      <c r="E141" s="67"/>
      <c r="F141" s="55"/>
    </row>
    <row r="142" spans="3:6" s="8" customFormat="1" ht="15" customHeight="1" x14ac:dyDescent="0.35">
      <c r="C142" s="192"/>
      <c r="D142" s="138"/>
      <c r="E142" s="67"/>
      <c r="F142" s="55"/>
    </row>
    <row r="143" spans="3:6" s="8" customFormat="1" ht="15" customHeight="1" x14ac:dyDescent="0.35">
      <c r="C143" s="192"/>
      <c r="D143" s="138"/>
      <c r="E143" s="67"/>
      <c r="F143" s="55"/>
    </row>
    <row r="144" spans="3:6" s="8" customFormat="1" ht="15" customHeight="1" x14ac:dyDescent="0.35">
      <c r="C144" s="192"/>
      <c r="D144" s="138"/>
      <c r="E144" s="67"/>
      <c r="F144" s="55"/>
    </row>
    <row r="145" spans="3:6" s="8" customFormat="1" ht="15" customHeight="1" x14ac:dyDescent="0.35">
      <c r="C145" s="192"/>
      <c r="D145" s="138"/>
      <c r="E145" s="67"/>
      <c r="F145" s="55"/>
    </row>
    <row r="146" spans="3:6" s="8" customFormat="1" ht="15" customHeight="1" x14ac:dyDescent="0.35">
      <c r="C146" s="192"/>
      <c r="D146" s="138"/>
      <c r="E146" s="67"/>
      <c r="F146" s="55"/>
    </row>
    <row r="147" spans="3:6" s="8" customFormat="1" ht="15" customHeight="1" x14ac:dyDescent="0.35">
      <c r="C147" s="192"/>
      <c r="D147" s="138"/>
      <c r="E147" s="67"/>
      <c r="F147" s="55"/>
    </row>
    <row r="148" spans="3:6" s="8" customFormat="1" ht="15" customHeight="1" x14ac:dyDescent="0.35">
      <c r="C148" s="192"/>
      <c r="D148" s="138"/>
      <c r="E148" s="67"/>
      <c r="F148" s="55"/>
    </row>
    <row r="149" spans="3:6" s="8" customFormat="1" ht="15" customHeight="1" x14ac:dyDescent="0.35">
      <c r="C149" s="192"/>
      <c r="D149" s="138"/>
      <c r="E149" s="67"/>
      <c r="F149" s="55"/>
    </row>
    <row r="150" spans="3:6" s="8" customFormat="1" ht="15" customHeight="1" x14ac:dyDescent="0.35">
      <c r="C150" s="192"/>
      <c r="D150" s="138"/>
      <c r="E150" s="67"/>
      <c r="F150" s="55"/>
    </row>
    <row r="151" spans="3:6" s="8" customFormat="1" ht="15" customHeight="1" x14ac:dyDescent="0.35">
      <c r="C151" s="192"/>
      <c r="D151" s="138"/>
      <c r="E151" s="67"/>
      <c r="F151" s="55"/>
    </row>
    <row r="152" spans="3:6" s="8" customFormat="1" ht="15" customHeight="1" x14ac:dyDescent="0.35">
      <c r="C152" s="192"/>
      <c r="D152" s="138"/>
      <c r="E152" s="67"/>
      <c r="F152" s="55"/>
    </row>
    <row r="153" spans="3:6" s="8" customFormat="1" ht="15" customHeight="1" x14ac:dyDescent="0.35">
      <c r="C153" s="192"/>
      <c r="D153" s="138"/>
      <c r="E153" s="67"/>
      <c r="F153" s="55"/>
    </row>
    <row r="154" spans="3:6" s="8" customFormat="1" ht="15" customHeight="1" x14ac:dyDescent="0.35">
      <c r="C154" s="192"/>
      <c r="D154" s="138"/>
      <c r="E154" s="67"/>
      <c r="F154" s="55"/>
    </row>
    <row r="155" spans="3:6" s="8" customFormat="1" ht="15" customHeight="1" x14ac:dyDescent="0.35">
      <c r="C155" s="192"/>
      <c r="D155" s="138"/>
      <c r="E155" s="67"/>
      <c r="F155" s="55"/>
    </row>
    <row r="156" spans="3:6" s="8" customFormat="1" ht="15" customHeight="1" x14ac:dyDescent="0.35">
      <c r="C156" s="192"/>
      <c r="D156" s="138"/>
      <c r="E156" s="67"/>
      <c r="F156" s="55"/>
    </row>
    <row r="157" spans="3:6" s="8" customFormat="1" ht="15" customHeight="1" x14ac:dyDescent="0.35">
      <c r="C157" s="192"/>
      <c r="D157" s="138"/>
      <c r="E157" s="67"/>
      <c r="F157" s="55"/>
    </row>
    <row r="158" spans="3:6" s="8" customFormat="1" ht="15" customHeight="1" x14ac:dyDescent="0.35">
      <c r="C158" s="192"/>
      <c r="D158" s="138"/>
      <c r="E158" s="67"/>
      <c r="F158" s="55"/>
    </row>
    <row r="159" spans="3:6" s="8" customFormat="1" ht="15" customHeight="1" x14ac:dyDescent="0.35">
      <c r="C159" s="192"/>
      <c r="D159" s="138"/>
      <c r="E159" s="67"/>
      <c r="F159" s="55"/>
    </row>
    <row r="160" spans="3:6" s="8" customFormat="1" ht="15" customHeight="1" x14ac:dyDescent="0.35">
      <c r="C160" s="192"/>
      <c r="D160" s="138"/>
      <c r="E160" s="67"/>
      <c r="F160" s="55"/>
    </row>
    <row r="161" spans="3:6" s="8" customFormat="1" ht="15" customHeight="1" x14ac:dyDescent="0.35">
      <c r="C161" s="192"/>
      <c r="D161" s="138"/>
      <c r="E161" s="67"/>
      <c r="F161" s="55"/>
    </row>
    <row r="162" spans="3:6" s="8" customFormat="1" ht="15" customHeight="1" x14ac:dyDescent="0.35">
      <c r="C162" s="192"/>
      <c r="D162" s="138"/>
      <c r="E162" s="67"/>
      <c r="F162" s="55"/>
    </row>
    <row r="163" spans="3:6" s="8" customFormat="1" ht="15" customHeight="1" x14ac:dyDescent="0.35">
      <c r="C163" s="192"/>
      <c r="D163" s="138"/>
      <c r="E163" s="67"/>
      <c r="F163" s="55"/>
    </row>
    <row r="164" spans="3:6" s="8" customFormat="1" ht="15" customHeight="1" x14ac:dyDescent="0.35">
      <c r="C164" s="192"/>
      <c r="D164" s="138"/>
      <c r="E164" s="67"/>
      <c r="F164" s="55"/>
    </row>
    <row r="165" spans="3:6" s="8" customFormat="1" ht="15" customHeight="1" x14ac:dyDescent="0.35">
      <c r="C165" s="192"/>
      <c r="D165" s="138"/>
      <c r="E165" s="67"/>
      <c r="F165" s="55"/>
    </row>
    <row r="166" spans="3:6" s="8" customFormat="1" ht="15" customHeight="1" x14ac:dyDescent="0.35">
      <c r="C166" s="192"/>
      <c r="D166" s="138"/>
      <c r="E166" s="67"/>
      <c r="F166" s="55"/>
    </row>
    <row r="167" spans="3:6" s="8" customFormat="1" ht="15" customHeight="1" x14ac:dyDescent="0.35">
      <c r="C167" s="192"/>
      <c r="D167" s="138"/>
      <c r="E167" s="67"/>
      <c r="F167" s="55"/>
    </row>
    <row r="168" spans="3:6" s="8" customFormat="1" ht="15" customHeight="1" x14ac:dyDescent="0.35">
      <c r="C168" s="192"/>
      <c r="D168" s="138"/>
      <c r="E168" s="67"/>
      <c r="F168" s="55"/>
    </row>
    <row r="169" spans="3:6" s="8" customFormat="1" ht="15" customHeight="1" x14ac:dyDescent="0.35">
      <c r="C169" s="192"/>
      <c r="D169" s="138"/>
      <c r="E169" s="67"/>
      <c r="F169" s="55"/>
    </row>
    <row r="170" spans="3:6" s="8" customFormat="1" ht="15" customHeight="1" x14ac:dyDescent="0.35">
      <c r="C170" s="192"/>
      <c r="D170" s="138"/>
      <c r="E170" s="67"/>
      <c r="F170" s="55"/>
    </row>
    <row r="171" spans="3:6" s="8" customFormat="1" ht="15" customHeight="1" x14ac:dyDescent="0.35">
      <c r="C171" s="192"/>
      <c r="D171" s="138"/>
      <c r="E171" s="67"/>
      <c r="F171" s="55"/>
    </row>
    <row r="172" spans="3:6" s="8" customFormat="1" ht="15" customHeight="1" x14ac:dyDescent="0.35">
      <c r="C172" s="192"/>
      <c r="D172" s="138"/>
      <c r="E172" s="67"/>
      <c r="F172" s="55"/>
    </row>
    <row r="173" spans="3:6" s="8" customFormat="1" ht="15" customHeight="1" x14ac:dyDescent="0.35">
      <c r="C173" s="192"/>
      <c r="D173" s="138"/>
      <c r="E173" s="67"/>
      <c r="F173" s="55"/>
    </row>
    <row r="174" spans="3:6" s="8" customFormat="1" ht="15" customHeight="1" x14ac:dyDescent="0.35">
      <c r="C174" s="192"/>
      <c r="D174" s="138"/>
      <c r="E174" s="67"/>
      <c r="F174" s="55"/>
    </row>
    <row r="175" spans="3:6" s="8" customFormat="1" ht="15" customHeight="1" x14ac:dyDescent="0.35">
      <c r="C175" s="192"/>
      <c r="D175" s="138"/>
      <c r="E175" s="67"/>
      <c r="F175" s="55"/>
    </row>
    <row r="176" spans="3:6" s="8" customFormat="1" ht="15" customHeight="1" x14ac:dyDescent="0.35">
      <c r="C176" s="192"/>
      <c r="D176" s="138"/>
      <c r="E176" s="67"/>
      <c r="F176" s="55"/>
    </row>
    <row r="177" spans="3:6" s="8" customFormat="1" ht="15" customHeight="1" x14ac:dyDescent="0.35">
      <c r="C177" s="192"/>
      <c r="D177" s="138"/>
      <c r="E177" s="67"/>
      <c r="F177" s="55"/>
    </row>
    <row r="178" spans="3:6" s="8" customFormat="1" ht="15" customHeight="1" x14ac:dyDescent="0.35">
      <c r="C178" s="192"/>
      <c r="D178" s="138"/>
      <c r="E178" s="67"/>
      <c r="F178" s="55"/>
    </row>
    <row r="179" spans="3:6" s="8" customFormat="1" ht="15" customHeight="1" x14ac:dyDescent="0.35">
      <c r="C179" s="192"/>
      <c r="D179" s="138"/>
      <c r="E179" s="67"/>
      <c r="F179" s="55"/>
    </row>
    <row r="180" spans="3:6" s="8" customFormat="1" ht="15" customHeight="1" x14ac:dyDescent="0.35">
      <c r="C180" s="192"/>
      <c r="D180" s="138"/>
      <c r="E180" s="67"/>
      <c r="F180" s="55"/>
    </row>
    <row r="181" spans="3:6" s="8" customFormat="1" ht="15" customHeight="1" x14ac:dyDescent="0.35">
      <c r="C181" s="192"/>
      <c r="D181" s="138"/>
      <c r="E181" s="67"/>
      <c r="F181" s="55"/>
    </row>
    <row r="182" spans="3:6" s="8" customFormat="1" ht="15" customHeight="1" x14ac:dyDescent="0.35">
      <c r="C182" s="192"/>
      <c r="D182" s="138"/>
      <c r="E182" s="67"/>
      <c r="F182" s="55"/>
    </row>
    <row r="183" spans="3:6" s="8" customFormat="1" ht="15" customHeight="1" x14ac:dyDescent="0.35">
      <c r="C183" s="192"/>
      <c r="D183" s="138"/>
      <c r="E183" s="67"/>
      <c r="F183" s="55"/>
    </row>
    <row r="184" spans="3:6" s="8" customFormat="1" ht="15" customHeight="1" x14ac:dyDescent="0.35">
      <c r="C184" s="192"/>
      <c r="D184" s="138"/>
      <c r="E184" s="67"/>
      <c r="F184" s="55"/>
    </row>
    <row r="185" spans="3:6" s="8" customFormat="1" ht="15" customHeight="1" x14ac:dyDescent="0.35">
      <c r="C185" s="192"/>
      <c r="D185" s="138"/>
      <c r="E185" s="67"/>
      <c r="F185" s="55"/>
    </row>
    <row r="186" spans="3:6" s="8" customFormat="1" ht="15" customHeight="1" x14ac:dyDescent="0.35">
      <c r="C186" s="192"/>
      <c r="D186" s="138"/>
      <c r="E186" s="67"/>
      <c r="F186" s="55"/>
    </row>
    <row r="187" spans="3:6" s="8" customFormat="1" ht="15" customHeight="1" x14ac:dyDescent="0.35">
      <c r="C187" s="192"/>
      <c r="D187" s="138"/>
      <c r="E187" s="67"/>
      <c r="F187" s="55"/>
    </row>
    <row r="188" spans="3:6" s="8" customFormat="1" ht="15" customHeight="1" x14ac:dyDescent="0.35">
      <c r="C188" s="192"/>
      <c r="D188" s="138"/>
      <c r="E188" s="67"/>
      <c r="F188" s="55"/>
    </row>
    <row r="189" spans="3:6" s="8" customFormat="1" ht="15" customHeight="1" x14ac:dyDescent="0.35">
      <c r="C189" s="192"/>
      <c r="D189" s="138"/>
      <c r="E189" s="67"/>
      <c r="F189" s="55"/>
    </row>
    <row r="190" spans="3:6" s="8" customFormat="1" ht="15" customHeight="1" x14ac:dyDescent="0.35">
      <c r="C190" s="192"/>
      <c r="D190" s="138"/>
      <c r="E190" s="67"/>
      <c r="F190" s="55"/>
    </row>
    <row r="191" spans="3:6" s="8" customFormat="1" ht="15" customHeight="1" x14ac:dyDescent="0.35">
      <c r="C191" s="192"/>
      <c r="D191" s="138"/>
      <c r="E191" s="67"/>
      <c r="F191" s="55"/>
    </row>
    <row r="192" spans="3:6" s="8" customFormat="1" ht="15" customHeight="1" x14ac:dyDescent="0.35">
      <c r="C192" s="192"/>
      <c r="D192" s="138"/>
      <c r="E192" s="67"/>
      <c r="F192" s="55"/>
    </row>
    <row r="193" spans="3:6" s="8" customFormat="1" ht="15" customHeight="1" x14ac:dyDescent="0.35">
      <c r="C193" s="192"/>
      <c r="D193" s="138"/>
      <c r="E193" s="67"/>
      <c r="F193" s="55"/>
    </row>
    <row r="194" spans="3:6" s="8" customFormat="1" ht="15" customHeight="1" x14ac:dyDescent="0.35">
      <c r="C194" s="192"/>
      <c r="D194" s="138"/>
      <c r="E194" s="67"/>
      <c r="F194" s="55"/>
    </row>
    <row r="195" spans="3:6" s="8" customFormat="1" ht="15" customHeight="1" x14ac:dyDescent="0.35">
      <c r="C195" s="192"/>
      <c r="D195" s="138"/>
      <c r="E195" s="67"/>
      <c r="F195" s="55"/>
    </row>
    <row r="196" spans="3:6" s="8" customFormat="1" ht="15" customHeight="1" x14ac:dyDescent="0.35">
      <c r="C196" s="192"/>
      <c r="D196" s="138"/>
      <c r="E196" s="67"/>
      <c r="F196" s="55"/>
    </row>
    <row r="197" spans="3:6" s="8" customFormat="1" ht="15" customHeight="1" x14ac:dyDescent="0.35">
      <c r="C197" s="192"/>
      <c r="D197" s="138"/>
      <c r="E197" s="67"/>
      <c r="F197" s="55"/>
    </row>
    <row r="198" spans="3:6" s="8" customFormat="1" ht="15" customHeight="1" x14ac:dyDescent="0.35">
      <c r="C198" s="192"/>
      <c r="D198" s="138"/>
      <c r="E198" s="67"/>
      <c r="F198" s="55"/>
    </row>
    <row r="199" spans="3:6" s="8" customFormat="1" ht="15" customHeight="1" x14ac:dyDescent="0.35">
      <c r="C199" s="192"/>
      <c r="D199" s="138"/>
      <c r="E199" s="67"/>
      <c r="F199" s="55"/>
    </row>
    <row r="200" spans="3:6" s="8" customFormat="1" ht="15" customHeight="1" x14ac:dyDescent="0.35">
      <c r="C200" s="192"/>
      <c r="D200" s="138"/>
      <c r="E200" s="67"/>
      <c r="F200" s="55"/>
    </row>
    <row r="201" spans="3:6" s="8" customFormat="1" ht="15" customHeight="1" x14ac:dyDescent="0.35">
      <c r="C201" s="192"/>
      <c r="D201" s="138"/>
      <c r="E201" s="67"/>
      <c r="F201" s="55"/>
    </row>
    <row r="202" spans="3:6" s="8" customFormat="1" ht="15" customHeight="1" x14ac:dyDescent="0.35">
      <c r="C202" s="192"/>
      <c r="D202" s="138"/>
      <c r="E202" s="67"/>
      <c r="F202" s="55"/>
    </row>
    <row r="203" spans="3:6" s="8" customFormat="1" ht="15" customHeight="1" x14ac:dyDescent="0.35">
      <c r="C203" s="192"/>
      <c r="D203" s="138"/>
      <c r="E203" s="67"/>
      <c r="F203" s="55"/>
    </row>
    <row r="204" spans="3:6" s="8" customFormat="1" ht="15" customHeight="1" x14ac:dyDescent="0.35">
      <c r="C204" s="192"/>
      <c r="D204" s="138"/>
      <c r="E204" s="67"/>
      <c r="F204" s="55"/>
    </row>
    <row r="205" spans="3:6" s="8" customFormat="1" ht="15" customHeight="1" x14ac:dyDescent="0.35">
      <c r="C205" s="192"/>
      <c r="D205" s="138"/>
      <c r="E205" s="67"/>
      <c r="F205" s="55"/>
    </row>
    <row r="206" spans="3:6" s="8" customFormat="1" ht="15" customHeight="1" x14ac:dyDescent="0.35">
      <c r="C206" s="192"/>
      <c r="D206" s="138"/>
      <c r="E206" s="67"/>
      <c r="F206" s="55"/>
    </row>
    <row r="207" spans="3:6" s="8" customFormat="1" ht="15" customHeight="1" x14ac:dyDescent="0.35">
      <c r="C207" s="192"/>
      <c r="D207" s="138"/>
      <c r="E207" s="67"/>
      <c r="F207" s="55"/>
    </row>
    <row r="208" spans="3:6" s="8" customFormat="1" ht="15" customHeight="1" x14ac:dyDescent="0.35">
      <c r="C208" s="192"/>
      <c r="D208" s="138"/>
      <c r="E208" s="67"/>
      <c r="F208" s="55"/>
    </row>
    <row r="209" spans="3:6" s="8" customFormat="1" ht="15" customHeight="1" x14ac:dyDescent="0.35">
      <c r="C209" s="192"/>
      <c r="D209" s="138"/>
      <c r="E209" s="67"/>
      <c r="F209" s="55"/>
    </row>
    <row r="210" spans="3:6" s="8" customFormat="1" ht="15" customHeight="1" x14ac:dyDescent="0.35">
      <c r="C210" s="192"/>
      <c r="D210" s="138"/>
      <c r="E210" s="67"/>
      <c r="F210" s="55"/>
    </row>
    <row r="211" spans="3:6" s="8" customFormat="1" ht="15" customHeight="1" x14ac:dyDescent="0.35">
      <c r="C211" s="192"/>
      <c r="D211" s="138"/>
      <c r="E211" s="67"/>
      <c r="F211" s="55"/>
    </row>
    <row r="212" spans="3:6" s="8" customFormat="1" ht="15" customHeight="1" x14ac:dyDescent="0.35">
      <c r="C212" s="192"/>
      <c r="D212" s="138"/>
      <c r="E212" s="67"/>
      <c r="F212" s="55"/>
    </row>
    <row r="213" spans="3:6" s="8" customFormat="1" ht="15" customHeight="1" x14ac:dyDescent="0.35">
      <c r="C213" s="192"/>
      <c r="D213" s="138"/>
      <c r="E213" s="67"/>
      <c r="F213" s="55"/>
    </row>
    <row r="214" spans="3:6" s="8" customFormat="1" ht="15" customHeight="1" x14ac:dyDescent="0.35">
      <c r="C214" s="192"/>
      <c r="D214" s="138"/>
      <c r="E214" s="67"/>
      <c r="F214" s="55"/>
    </row>
    <row r="215" spans="3:6" s="8" customFormat="1" ht="15" customHeight="1" x14ac:dyDescent="0.35">
      <c r="C215" s="192"/>
      <c r="D215" s="138"/>
      <c r="E215" s="67"/>
      <c r="F215" s="55"/>
    </row>
    <row r="216" spans="3:6" s="8" customFormat="1" ht="15" customHeight="1" x14ac:dyDescent="0.35">
      <c r="C216" s="192"/>
      <c r="D216" s="138"/>
      <c r="E216" s="67"/>
      <c r="F216" s="55"/>
    </row>
    <row r="217" spans="3:6" s="8" customFormat="1" ht="15" customHeight="1" x14ac:dyDescent="0.35">
      <c r="C217" s="192"/>
      <c r="D217" s="138"/>
      <c r="E217" s="67"/>
      <c r="F217" s="55"/>
    </row>
    <row r="218" spans="3:6" s="8" customFormat="1" ht="15" customHeight="1" x14ac:dyDescent="0.35">
      <c r="C218" s="192"/>
      <c r="D218" s="138"/>
      <c r="E218" s="67"/>
      <c r="F218" s="55"/>
    </row>
    <row r="219" spans="3:6" s="8" customFormat="1" ht="15" customHeight="1" x14ac:dyDescent="0.35">
      <c r="C219" s="192"/>
      <c r="D219" s="138"/>
      <c r="E219" s="67"/>
      <c r="F219" s="55"/>
    </row>
    <row r="220" spans="3:6" s="8" customFormat="1" ht="15" customHeight="1" x14ac:dyDescent="0.35">
      <c r="C220" s="192"/>
      <c r="D220" s="138"/>
      <c r="E220" s="67"/>
      <c r="F220" s="55"/>
    </row>
    <row r="221" spans="3:6" s="8" customFormat="1" ht="15" customHeight="1" x14ac:dyDescent="0.35">
      <c r="C221" s="192"/>
      <c r="D221" s="138"/>
      <c r="E221" s="67"/>
      <c r="F221" s="55"/>
    </row>
    <row r="222" spans="3:6" s="8" customFormat="1" ht="15" customHeight="1" x14ac:dyDescent="0.35">
      <c r="C222" s="192"/>
      <c r="D222" s="138"/>
      <c r="E222" s="67"/>
      <c r="F222" s="55"/>
    </row>
    <row r="223" spans="3:6" s="8" customFormat="1" ht="15" customHeight="1" x14ac:dyDescent="0.35">
      <c r="C223" s="192"/>
      <c r="D223" s="138"/>
      <c r="E223" s="67"/>
      <c r="F223" s="55"/>
    </row>
    <row r="224" spans="3:6" s="8" customFormat="1" ht="15" customHeight="1" x14ac:dyDescent="0.35">
      <c r="C224" s="192"/>
      <c r="D224" s="138"/>
      <c r="E224" s="67"/>
      <c r="F224" s="55"/>
    </row>
    <row r="225" spans="3:6" s="8" customFormat="1" ht="15" customHeight="1" x14ac:dyDescent="0.35">
      <c r="C225" s="192"/>
      <c r="D225" s="138"/>
      <c r="E225" s="67"/>
      <c r="F225" s="55"/>
    </row>
    <row r="226" spans="3:6" s="8" customFormat="1" ht="15" customHeight="1" x14ac:dyDescent="0.35">
      <c r="C226" s="192"/>
      <c r="D226" s="138"/>
      <c r="E226" s="67"/>
      <c r="F226" s="55"/>
    </row>
    <row r="227" spans="3:6" s="8" customFormat="1" ht="15" customHeight="1" x14ac:dyDescent="0.35">
      <c r="C227" s="192"/>
      <c r="D227" s="138"/>
      <c r="E227" s="67"/>
      <c r="F227" s="55"/>
    </row>
    <row r="228" spans="3:6" s="8" customFormat="1" ht="15" customHeight="1" x14ac:dyDescent="0.35">
      <c r="C228" s="192"/>
      <c r="D228" s="138"/>
      <c r="E228" s="67"/>
      <c r="F228" s="55"/>
    </row>
    <row r="229" spans="3:6" s="8" customFormat="1" ht="15" customHeight="1" x14ac:dyDescent="0.35">
      <c r="C229" s="192"/>
      <c r="D229" s="138"/>
      <c r="E229" s="67"/>
      <c r="F229" s="55"/>
    </row>
    <row r="230" spans="3:6" s="8" customFormat="1" ht="15" customHeight="1" x14ac:dyDescent="0.35">
      <c r="C230" s="192"/>
      <c r="D230" s="138"/>
      <c r="E230" s="67"/>
      <c r="F230" s="55"/>
    </row>
    <row r="231" spans="3:6" s="8" customFormat="1" ht="15" customHeight="1" x14ac:dyDescent="0.35">
      <c r="C231" s="192"/>
      <c r="D231" s="138"/>
      <c r="E231" s="67"/>
      <c r="F231" s="55"/>
    </row>
    <row r="232" spans="3:6" s="8" customFormat="1" ht="15" customHeight="1" x14ac:dyDescent="0.35">
      <c r="C232" s="192"/>
      <c r="D232" s="138"/>
      <c r="E232" s="67"/>
      <c r="F232" s="55"/>
    </row>
    <row r="233" spans="3:6" s="8" customFormat="1" ht="15" customHeight="1" x14ac:dyDescent="0.35">
      <c r="C233" s="192"/>
      <c r="D233" s="138"/>
      <c r="E233" s="67"/>
      <c r="F233" s="55"/>
    </row>
    <row r="234" spans="3:6" s="8" customFormat="1" ht="15" customHeight="1" x14ac:dyDescent="0.35">
      <c r="C234" s="192"/>
      <c r="D234" s="138"/>
      <c r="E234" s="67"/>
      <c r="F234" s="55"/>
    </row>
    <row r="235" spans="3:6" s="8" customFormat="1" ht="15" customHeight="1" x14ac:dyDescent="0.35">
      <c r="C235" s="192"/>
      <c r="D235" s="138"/>
      <c r="E235" s="67"/>
      <c r="F235" s="55"/>
    </row>
    <row r="236" spans="3:6" s="8" customFormat="1" ht="15" customHeight="1" x14ac:dyDescent="0.35">
      <c r="C236" s="192"/>
      <c r="D236" s="138"/>
      <c r="E236" s="67"/>
      <c r="F236" s="55"/>
    </row>
    <row r="237" spans="3:6" s="8" customFormat="1" ht="15" customHeight="1" x14ac:dyDescent="0.35">
      <c r="C237" s="192"/>
      <c r="D237" s="138"/>
      <c r="E237" s="67"/>
      <c r="F237" s="55"/>
    </row>
    <row r="238" spans="3:6" s="8" customFormat="1" ht="15" customHeight="1" x14ac:dyDescent="0.35">
      <c r="C238" s="192"/>
      <c r="D238" s="138"/>
      <c r="E238" s="67"/>
      <c r="F238" s="55"/>
    </row>
    <row r="239" spans="3:6" s="8" customFormat="1" ht="15" customHeight="1" x14ac:dyDescent="0.35">
      <c r="C239" s="192"/>
      <c r="D239" s="138"/>
      <c r="E239" s="67"/>
      <c r="F239" s="55"/>
    </row>
    <row r="240" spans="3:6" s="8" customFormat="1" ht="15" customHeight="1" x14ac:dyDescent="0.35">
      <c r="C240" s="192"/>
      <c r="D240" s="138"/>
      <c r="E240" s="67"/>
      <c r="F240" s="55"/>
    </row>
    <row r="241" spans="3:6" s="8" customFormat="1" ht="15" customHeight="1" x14ac:dyDescent="0.35">
      <c r="C241" s="192"/>
      <c r="D241" s="138"/>
      <c r="E241" s="67"/>
      <c r="F241" s="55"/>
    </row>
    <row r="242" spans="3:6" s="8" customFormat="1" ht="15" customHeight="1" x14ac:dyDescent="0.35">
      <c r="C242" s="192"/>
      <c r="D242" s="138"/>
      <c r="E242" s="67"/>
      <c r="F242" s="55"/>
    </row>
    <row r="243" spans="3:6" s="8" customFormat="1" ht="15" customHeight="1" x14ac:dyDescent="0.35">
      <c r="C243" s="192"/>
      <c r="D243" s="138"/>
      <c r="E243" s="67"/>
      <c r="F243" s="55"/>
    </row>
    <row r="244" spans="3:6" s="8" customFormat="1" ht="15" customHeight="1" x14ac:dyDescent="0.35">
      <c r="C244" s="192"/>
      <c r="D244" s="138"/>
      <c r="E244" s="67"/>
      <c r="F244" s="55"/>
    </row>
    <row r="245" spans="3:6" s="8" customFormat="1" ht="15" customHeight="1" x14ac:dyDescent="0.35">
      <c r="C245" s="192"/>
      <c r="D245" s="138"/>
      <c r="E245" s="67"/>
      <c r="F245" s="55"/>
    </row>
    <row r="246" spans="3:6" s="8" customFormat="1" ht="15" customHeight="1" x14ac:dyDescent="0.35">
      <c r="C246" s="192"/>
      <c r="D246" s="138"/>
      <c r="E246" s="67"/>
      <c r="F246" s="55"/>
    </row>
    <row r="247" spans="3:6" s="8" customFormat="1" ht="15" customHeight="1" x14ac:dyDescent="0.35">
      <c r="C247" s="192"/>
      <c r="D247" s="138"/>
      <c r="E247" s="67"/>
      <c r="F247" s="55"/>
    </row>
    <row r="248" spans="3:6" s="8" customFormat="1" ht="15" customHeight="1" x14ac:dyDescent="0.35">
      <c r="C248" s="192"/>
      <c r="D248" s="138"/>
      <c r="E248" s="67"/>
      <c r="F248" s="55"/>
    </row>
    <row r="249" spans="3:6" s="8" customFormat="1" ht="15" customHeight="1" x14ac:dyDescent="0.35">
      <c r="C249" s="192"/>
      <c r="D249" s="138"/>
      <c r="E249" s="67"/>
      <c r="F249" s="55"/>
    </row>
    <row r="250" spans="3:6" s="8" customFormat="1" ht="15" customHeight="1" x14ac:dyDescent="0.35">
      <c r="C250" s="192"/>
      <c r="D250" s="138"/>
      <c r="E250" s="67"/>
      <c r="F250" s="55"/>
    </row>
    <row r="251" spans="3:6" s="8" customFormat="1" ht="15" customHeight="1" x14ac:dyDescent="0.35">
      <c r="C251" s="192"/>
      <c r="D251" s="138"/>
      <c r="E251" s="67"/>
      <c r="F251" s="55"/>
    </row>
    <row r="252" spans="3:6" s="8" customFormat="1" ht="15" customHeight="1" x14ac:dyDescent="0.35">
      <c r="C252" s="192"/>
      <c r="D252" s="138"/>
      <c r="E252" s="67"/>
      <c r="F252" s="55"/>
    </row>
    <row r="253" spans="3:6" s="8" customFormat="1" ht="15" customHeight="1" x14ac:dyDescent="0.35">
      <c r="C253" s="192"/>
      <c r="D253" s="138"/>
      <c r="E253" s="67"/>
      <c r="F253" s="55"/>
    </row>
    <row r="254" spans="3:6" s="8" customFormat="1" ht="15" customHeight="1" x14ac:dyDescent="0.35">
      <c r="C254" s="192"/>
      <c r="D254" s="138"/>
      <c r="E254" s="67"/>
      <c r="F254" s="55"/>
    </row>
    <row r="255" spans="3:6" s="8" customFormat="1" ht="15" customHeight="1" x14ac:dyDescent="0.35">
      <c r="C255" s="192"/>
      <c r="D255" s="138"/>
      <c r="E255" s="67"/>
      <c r="F255" s="55"/>
    </row>
    <row r="256" spans="3:6" s="8" customFormat="1" ht="15" customHeight="1" x14ac:dyDescent="0.35">
      <c r="C256" s="192"/>
      <c r="D256" s="138"/>
      <c r="E256" s="67"/>
      <c r="F256" s="55"/>
    </row>
    <row r="257" spans="3:6" s="8" customFormat="1" ht="15" customHeight="1" x14ac:dyDescent="0.35">
      <c r="C257" s="192"/>
      <c r="D257" s="138"/>
      <c r="E257" s="67"/>
      <c r="F257" s="55"/>
    </row>
    <row r="258" spans="3:6" s="8" customFormat="1" ht="15" customHeight="1" x14ac:dyDescent="0.35">
      <c r="C258" s="192"/>
      <c r="D258" s="138"/>
      <c r="E258" s="67"/>
      <c r="F258" s="55"/>
    </row>
    <row r="259" spans="3:6" s="8" customFormat="1" ht="15" customHeight="1" x14ac:dyDescent="0.35">
      <c r="C259" s="192"/>
      <c r="D259" s="138"/>
      <c r="E259" s="67"/>
      <c r="F259" s="55"/>
    </row>
    <row r="260" spans="3:6" s="8" customFormat="1" ht="15" customHeight="1" x14ac:dyDescent="0.35">
      <c r="C260" s="192"/>
      <c r="D260" s="138"/>
      <c r="E260" s="67"/>
      <c r="F260" s="55"/>
    </row>
    <row r="261" spans="3:6" s="8" customFormat="1" ht="15" customHeight="1" x14ac:dyDescent="0.35">
      <c r="C261" s="192"/>
      <c r="D261" s="138"/>
      <c r="E261" s="67"/>
      <c r="F261" s="55"/>
    </row>
    <row r="262" spans="3:6" s="8" customFormat="1" ht="15" customHeight="1" x14ac:dyDescent="0.35">
      <c r="C262" s="192"/>
      <c r="D262" s="138"/>
      <c r="E262" s="67"/>
      <c r="F262" s="55"/>
    </row>
    <row r="263" spans="3:6" s="8" customFormat="1" ht="15" customHeight="1" x14ac:dyDescent="0.35">
      <c r="C263" s="192"/>
      <c r="D263" s="138"/>
      <c r="E263" s="67"/>
      <c r="F263" s="55"/>
    </row>
    <row r="264" spans="3:6" s="8" customFormat="1" ht="15" customHeight="1" x14ac:dyDescent="0.35">
      <c r="C264" s="192"/>
      <c r="D264" s="138"/>
      <c r="E264" s="67"/>
      <c r="F264" s="55"/>
    </row>
    <row r="265" spans="3:6" s="8" customFormat="1" ht="15" customHeight="1" x14ac:dyDescent="0.35">
      <c r="C265" s="192"/>
      <c r="D265" s="138"/>
      <c r="E265" s="67"/>
      <c r="F265" s="55"/>
    </row>
    <row r="266" spans="3:6" s="8" customFormat="1" ht="15" customHeight="1" x14ac:dyDescent="0.35">
      <c r="C266" s="192"/>
      <c r="D266" s="138"/>
      <c r="E266" s="67"/>
      <c r="F266" s="55"/>
    </row>
    <row r="267" spans="3:6" s="8" customFormat="1" ht="15" customHeight="1" x14ac:dyDescent="0.35">
      <c r="C267" s="192"/>
      <c r="D267" s="138"/>
      <c r="E267" s="67"/>
      <c r="F267" s="55"/>
    </row>
    <row r="268" spans="3:6" s="8" customFormat="1" ht="15" customHeight="1" x14ac:dyDescent="0.35">
      <c r="C268" s="192"/>
      <c r="D268" s="138"/>
      <c r="E268" s="67"/>
      <c r="F268" s="55"/>
    </row>
    <row r="269" spans="3:6" s="8" customFormat="1" ht="15" customHeight="1" x14ac:dyDescent="0.35">
      <c r="C269" s="192"/>
      <c r="D269" s="138"/>
      <c r="E269" s="67"/>
      <c r="F269" s="55"/>
    </row>
    <row r="270" spans="3:6" s="8" customFormat="1" ht="15" customHeight="1" x14ac:dyDescent="0.35">
      <c r="C270" s="192"/>
      <c r="D270" s="138"/>
      <c r="E270" s="67"/>
      <c r="F270" s="55"/>
    </row>
    <row r="271" spans="3:6" s="8" customFormat="1" ht="15" customHeight="1" x14ac:dyDescent="0.35">
      <c r="C271" s="192"/>
      <c r="D271" s="138"/>
      <c r="E271" s="67"/>
      <c r="F271" s="55"/>
    </row>
    <row r="272" spans="3:6" s="8" customFormat="1" ht="15" customHeight="1" x14ac:dyDescent="0.35">
      <c r="C272" s="192"/>
      <c r="D272" s="138"/>
      <c r="E272" s="67"/>
      <c r="F272" s="55"/>
    </row>
    <row r="273" spans="3:6" s="8" customFormat="1" ht="15" customHeight="1" x14ac:dyDescent="0.35">
      <c r="C273" s="192"/>
      <c r="D273" s="138"/>
      <c r="E273" s="67"/>
      <c r="F273" s="55"/>
    </row>
    <row r="274" spans="3:6" s="8" customFormat="1" ht="15" customHeight="1" x14ac:dyDescent="0.35">
      <c r="C274" s="192"/>
      <c r="D274" s="138"/>
      <c r="E274" s="67"/>
      <c r="F274" s="55"/>
    </row>
    <row r="275" spans="3:6" s="8" customFormat="1" ht="15" customHeight="1" x14ac:dyDescent="0.35">
      <c r="C275" s="192"/>
      <c r="D275" s="138"/>
      <c r="E275" s="67"/>
      <c r="F275" s="55"/>
    </row>
    <row r="276" spans="3:6" s="8" customFormat="1" ht="15" customHeight="1" x14ac:dyDescent="0.35">
      <c r="C276" s="192"/>
      <c r="D276" s="138"/>
      <c r="E276" s="67"/>
      <c r="F276" s="55"/>
    </row>
    <row r="277" spans="3:6" s="8" customFormat="1" ht="15" customHeight="1" x14ac:dyDescent="0.35">
      <c r="C277" s="192"/>
      <c r="D277" s="138"/>
      <c r="E277" s="67"/>
      <c r="F277" s="55"/>
    </row>
    <row r="278" spans="3:6" s="8" customFormat="1" ht="15" customHeight="1" x14ac:dyDescent="0.35">
      <c r="C278" s="192"/>
      <c r="D278" s="138"/>
      <c r="E278" s="67"/>
      <c r="F278" s="55"/>
    </row>
    <row r="279" spans="3:6" s="8" customFormat="1" ht="15" customHeight="1" x14ac:dyDescent="0.35">
      <c r="C279" s="192"/>
      <c r="D279" s="138"/>
      <c r="E279" s="67"/>
      <c r="F279" s="55"/>
    </row>
    <row r="280" spans="3:6" s="8" customFormat="1" ht="15" customHeight="1" x14ac:dyDescent="0.35">
      <c r="C280" s="192"/>
      <c r="D280" s="138"/>
      <c r="E280" s="67"/>
      <c r="F280" s="55"/>
    </row>
    <row r="281" spans="3:6" s="8" customFormat="1" ht="15" customHeight="1" x14ac:dyDescent="0.35">
      <c r="C281" s="192"/>
      <c r="D281" s="138"/>
      <c r="E281" s="67"/>
      <c r="F281" s="55"/>
    </row>
    <row r="282" spans="3:6" s="8" customFormat="1" ht="15" customHeight="1" x14ac:dyDescent="0.35">
      <c r="C282" s="192"/>
      <c r="D282" s="138"/>
      <c r="E282" s="67"/>
      <c r="F282" s="55"/>
    </row>
    <row r="283" spans="3:6" s="8" customFormat="1" ht="15" customHeight="1" x14ac:dyDescent="0.35">
      <c r="C283" s="192"/>
      <c r="D283" s="138"/>
      <c r="E283" s="67"/>
      <c r="F283" s="55"/>
    </row>
    <row r="284" spans="3:6" s="8" customFormat="1" ht="15" customHeight="1" x14ac:dyDescent="0.35">
      <c r="C284" s="192"/>
      <c r="D284" s="138"/>
      <c r="E284" s="67"/>
      <c r="F284" s="55"/>
    </row>
    <row r="285" spans="3:6" s="8" customFormat="1" ht="15" customHeight="1" x14ac:dyDescent="0.35">
      <c r="C285" s="192"/>
      <c r="D285" s="138"/>
      <c r="E285" s="67"/>
      <c r="F285" s="55"/>
    </row>
    <row r="286" spans="3:6" s="8" customFormat="1" ht="15" customHeight="1" x14ac:dyDescent="0.35">
      <c r="C286" s="192"/>
      <c r="D286" s="138"/>
      <c r="E286" s="67"/>
      <c r="F286" s="55"/>
    </row>
    <row r="287" spans="3:6" s="8" customFormat="1" ht="15" customHeight="1" x14ac:dyDescent="0.35">
      <c r="C287" s="192"/>
      <c r="D287" s="138"/>
      <c r="E287" s="67"/>
      <c r="F287" s="55"/>
    </row>
    <row r="288" spans="3:6" s="8" customFormat="1" ht="15" customHeight="1" x14ac:dyDescent="0.35">
      <c r="C288" s="192"/>
      <c r="D288" s="138"/>
      <c r="E288" s="67"/>
      <c r="F288" s="55"/>
    </row>
    <row r="289" spans="3:6" s="8" customFormat="1" ht="15" customHeight="1" x14ac:dyDescent="0.35">
      <c r="C289" s="192"/>
      <c r="D289" s="138"/>
      <c r="E289" s="67"/>
      <c r="F289" s="55"/>
    </row>
    <row r="290" spans="3:6" s="8" customFormat="1" ht="15" customHeight="1" x14ac:dyDescent="0.35">
      <c r="C290" s="192"/>
      <c r="D290" s="138"/>
      <c r="E290" s="67"/>
      <c r="F290" s="55"/>
    </row>
    <row r="291" spans="3:6" s="8" customFormat="1" ht="15" customHeight="1" x14ac:dyDescent="0.35">
      <c r="C291" s="192"/>
      <c r="D291" s="138"/>
      <c r="E291" s="67"/>
      <c r="F291" s="55"/>
    </row>
    <row r="292" spans="3:6" s="8" customFormat="1" ht="15" customHeight="1" x14ac:dyDescent="0.35">
      <c r="C292" s="192"/>
      <c r="D292" s="138"/>
      <c r="E292" s="67"/>
      <c r="F292" s="55"/>
    </row>
    <row r="293" spans="3:6" s="8" customFormat="1" ht="15" customHeight="1" x14ac:dyDescent="0.35">
      <c r="C293" s="192"/>
      <c r="D293" s="138"/>
      <c r="E293" s="67"/>
      <c r="F293" s="55"/>
    </row>
    <row r="294" spans="3:6" s="8" customFormat="1" ht="15" customHeight="1" x14ac:dyDescent="0.35">
      <c r="C294" s="192"/>
      <c r="D294" s="138"/>
      <c r="E294" s="67"/>
      <c r="F294" s="55"/>
    </row>
    <row r="295" spans="3:6" s="8" customFormat="1" ht="15" customHeight="1" x14ac:dyDescent="0.35">
      <c r="C295" s="192"/>
      <c r="D295" s="138"/>
      <c r="E295" s="67"/>
      <c r="F295" s="55"/>
    </row>
    <row r="296" spans="3:6" s="8" customFormat="1" ht="15" customHeight="1" x14ac:dyDescent="0.35">
      <c r="C296" s="192"/>
      <c r="D296" s="138"/>
      <c r="E296" s="67"/>
      <c r="F296" s="55"/>
    </row>
    <row r="297" spans="3:6" s="8" customFormat="1" ht="15" customHeight="1" x14ac:dyDescent="0.35">
      <c r="C297" s="192"/>
      <c r="D297" s="138"/>
      <c r="E297" s="67"/>
      <c r="F297" s="55"/>
    </row>
    <row r="298" spans="3:6" s="8" customFormat="1" ht="15" customHeight="1" x14ac:dyDescent="0.35">
      <c r="C298" s="192"/>
      <c r="D298" s="138"/>
      <c r="E298" s="67"/>
      <c r="F298" s="55"/>
    </row>
    <row r="299" spans="3:6" s="8" customFormat="1" ht="15" customHeight="1" x14ac:dyDescent="0.35">
      <c r="C299" s="192"/>
      <c r="D299" s="138"/>
      <c r="E299" s="67"/>
      <c r="F299" s="55"/>
    </row>
    <row r="300" spans="3:6" s="8" customFormat="1" ht="15" customHeight="1" x14ac:dyDescent="0.35">
      <c r="C300" s="192"/>
      <c r="D300" s="138"/>
      <c r="E300" s="67"/>
      <c r="F300" s="55"/>
    </row>
    <row r="301" spans="3:6" s="8" customFormat="1" ht="15" customHeight="1" x14ac:dyDescent="0.35">
      <c r="C301" s="192"/>
      <c r="D301" s="138"/>
      <c r="E301" s="67"/>
      <c r="F301" s="55"/>
    </row>
    <row r="302" spans="3:6" s="8" customFormat="1" ht="15" customHeight="1" x14ac:dyDescent="0.35">
      <c r="C302" s="192"/>
      <c r="D302" s="138"/>
      <c r="E302" s="67"/>
      <c r="F302" s="55"/>
    </row>
    <row r="303" spans="3:6" s="8" customFormat="1" ht="15" customHeight="1" x14ac:dyDescent="0.35">
      <c r="C303" s="192"/>
      <c r="D303" s="138"/>
      <c r="E303" s="67"/>
      <c r="F303" s="55"/>
    </row>
    <row r="304" spans="3:6" s="8" customFormat="1" ht="15" customHeight="1" x14ac:dyDescent="0.35">
      <c r="C304" s="192"/>
      <c r="D304" s="138"/>
      <c r="E304" s="67"/>
      <c r="F304" s="55"/>
    </row>
    <row r="305" spans="3:6" s="8" customFormat="1" ht="15" customHeight="1" x14ac:dyDescent="0.35">
      <c r="C305" s="192"/>
      <c r="D305" s="138"/>
      <c r="E305" s="67"/>
      <c r="F305" s="55"/>
    </row>
    <row r="306" spans="3:6" s="8" customFormat="1" ht="15" customHeight="1" x14ac:dyDescent="0.35">
      <c r="C306" s="192"/>
      <c r="D306" s="138"/>
      <c r="E306" s="67"/>
      <c r="F306" s="55"/>
    </row>
    <row r="307" spans="3:6" s="8" customFormat="1" ht="15" customHeight="1" x14ac:dyDescent="0.35">
      <c r="C307" s="192"/>
      <c r="D307" s="138"/>
      <c r="E307" s="67"/>
      <c r="F307" s="55"/>
    </row>
    <row r="308" spans="3:6" s="8" customFormat="1" ht="15" customHeight="1" x14ac:dyDescent="0.35">
      <c r="C308" s="192"/>
      <c r="D308" s="138"/>
      <c r="E308" s="67"/>
      <c r="F308" s="55"/>
    </row>
    <row r="309" spans="3:6" s="8" customFormat="1" ht="15" customHeight="1" x14ac:dyDescent="0.35">
      <c r="C309" s="192"/>
      <c r="D309" s="138"/>
      <c r="E309" s="67"/>
      <c r="F309" s="55"/>
    </row>
    <row r="310" spans="3:6" s="8" customFormat="1" ht="15" customHeight="1" x14ac:dyDescent="0.35">
      <c r="C310" s="192"/>
      <c r="D310" s="138"/>
      <c r="E310" s="67"/>
      <c r="F310" s="55"/>
    </row>
    <row r="311" spans="3:6" s="8" customFormat="1" ht="15" customHeight="1" x14ac:dyDescent="0.35">
      <c r="C311" s="192"/>
      <c r="D311" s="138"/>
      <c r="E311" s="67"/>
      <c r="F311" s="55"/>
    </row>
    <row r="312" spans="3:6" s="8" customFormat="1" ht="15" customHeight="1" x14ac:dyDescent="0.35">
      <c r="C312" s="192"/>
      <c r="D312" s="138"/>
      <c r="E312" s="67"/>
      <c r="F312" s="55"/>
    </row>
    <row r="313" spans="3:6" s="8" customFormat="1" ht="15" customHeight="1" x14ac:dyDescent="0.35">
      <c r="C313" s="192"/>
      <c r="D313" s="138"/>
      <c r="E313" s="67"/>
      <c r="F313" s="55"/>
    </row>
    <row r="314" spans="3:6" s="8" customFormat="1" ht="15" customHeight="1" x14ac:dyDescent="0.35">
      <c r="C314" s="192"/>
      <c r="D314" s="138"/>
      <c r="E314" s="67"/>
      <c r="F314" s="55"/>
    </row>
    <row r="315" spans="3:6" s="8" customFormat="1" ht="15" customHeight="1" x14ac:dyDescent="0.35">
      <c r="C315" s="192"/>
      <c r="D315" s="138"/>
      <c r="E315" s="67"/>
      <c r="F315" s="55"/>
    </row>
    <row r="316" spans="3:6" s="8" customFormat="1" ht="15" customHeight="1" x14ac:dyDescent="0.35">
      <c r="C316" s="192"/>
      <c r="D316" s="138"/>
      <c r="E316" s="67"/>
      <c r="F316" s="55"/>
    </row>
    <row r="317" spans="3:6" s="8" customFormat="1" ht="15" customHeight="1" x14ac:dyDescent="0.35">
      <c r="C317" s="192"/>
      <c r="D317" s="138"/>
      <c r="E317" s="67"/>
      <c r="F317" s="55"/>
    </row>
    <row r="318" spans="3:6" s="8" customFormat="1" ht="15" customHeight="1" x14ac:dyDescent="0.35">
      <c r="C318" s="192"/>
      <c r="D318" s="138"/>
      <c r="E318" s="67"/>
      <c r="F318" s="55"/>
    </row>
    <row r="319" spans="3:6" s="8" customFormat="1" ht="15" customHeight="1" x14ac:dyDescent="0.35">
      <c r="C319" s="192"/>
      <c r="D319" s="138"/>
      <c r="E319" s="67"/>
      <c r="F319" s="55"/>
    </row>
    <row r="320" spans="3:6" s="8" customFormat="1" ht="15" customHeight="1" x14ac:dyDescent="0.35">
      <c r="C320" s="192"/>
      <c r="D320" s="138"/>
      <c r="E320" s="67"/>
      <c r="F320" s="55"/>
    </row>
    <row r="321" spans="3:6" s="8" customFormat="1" ht="15" customHeight="1" x14ac:dyDescent="0.35">
      <c r="C321" s="192"/>
      <c r="D321" s="138"/>
      <c r="E321" s="67"/>
      <c r="F321" s="55"/>
    </row>
    <row r="322" spans="3:6" s="8" customFormat="1" ht="15" customHeight="1" x14ac:dyDescent="0.35">
      <c r="C322" s="192"/>
      <c r="D322" s="138"/>
      <c r="E322" s="67"/>
      <c r="F322" s="55"/>
    </row>
    <row r="323" spans="3:6" s="8" customFormat="1" ht="15" customHeight="1" x14ac:dyDescent="0.35">
      <c r="C323" s="192"/>
      <c r="D323" s="138"/>
      <c r="E323" s="67"/>
      <c r="F323" s="55"/>
    </row>
    <row r="324" spans="3:6" s="8" customFormat="1" ht="15" customHeight="1" x14ac:dyDescent="0.35">
      <c r="C324" s="192"/>
      <c r="D324" s="138"/>
      <c r="E324" s="67"/>
      <c r="F324" s="55"/>
    </row>
    <row r="325" spans="3:6" s="8" customFormat="1" ht="15" customHeight="1" x14ac:dyDescent="0.35">
      <c r="C325" s="192"/>
      <c r="D325" s="138"/>
      <c r="E325" s="67"/>
      <c r="F325" s="55"/>
    </row>
    <row r="326" spans="3:6" s="8" customFormat="1" ht="15" customHeight="1" x14ac:dyDescent="0.35">
      <c r="C326" s="192"/>
      <c r="D326" s="138"/>
      <c r="E326" s="67"/>
      <c r="F326" s="55"/>
    </row>
    <row r="327" spans="3:6" s="8" customFormat="1" ht="15" customHeight="1" x14ac:dyDescent="0.35">
      <c r="C327" s="192"/>
      <c r="D327" s="138"/>
      <c r="E327" s="67"/>
      <c r="F327" s="55"/>
    </row>
    <row r="328" spans="3:6" s="8" customFormat="1" ht="15" customHeight="1" x14ac:dyDescent="0.35">
      <c r="C328" s="192"/>
      <c r="D328" s="138"/>
      <c r="E328" s="67"/>
      <c r="F328" s="55"/>
    </row>
    <row r="329" spans="3:6" s="8" customFormat="1" ht="15" customHeight="1" x14ac:dyDescent="0.35">
      <c r="C329" s="192"/>
      <c r="D329" s="138"/>
      <c r="E329" s="67"/>
      <c r="F329" s="55"/>
    </row>
    <row r="330" spans="3:6" s="8" customFormat="1" ht="15" customHeight="1" x14ac:dyDescent="0.35">
      <c r="C330" s="192"/>
      <c r="D330" s="138"/>
      <c r="E330" s="67"/>
      <c r="F330" s="55"/>
    </row>
    <row r="331" spans="3:6" s="8" customFormat="1" ht="15" customHeight="1" x14ac:dyDescent="0.35">
      <c r="C331" s="192"/>
      <c r="D331" s="138"/>
      <c r="E331" s="67"/>
      <c r="F331" s="55"/>
    </row>
    <row r="332" spans="3:6" s="8" customFormat="1" ht="15" customHeight="1" x14ac:dyDescent="0.35">
      <c r="C332" s="192"/>
      <c r="D332" s="138"/>
      <c r="E332" s="67"/>
      <c r="F332" s="55"/>
    </row>
    <row r="333" spans="3:6" s="8" customFormat="1" ht="15" customHeight="1" x14ac:dyDescent="0.35">
      <c r="C333" s="192"/>
      <c r="D333" s="138"/>
      <c r="E333" s="67"/>
      <c r="F333" s="55"/>
    </row>
    <row r="334" spans="3:6" s="8" customFormat="1" ht="15" customHeight="1" x14ac:dyDescent="0.35">
      <c r="C334" s="192"/>
      <c r="D334" s="138"/>
      <c r="E334" s="67"/>
      <c r="F334" s="55"/>
    </row>
    <row r="335" spans="3:6" s="8" customFormat="1" ht="15" customHeight="1" x14ac:dyDescent="0.35">
      <c r="C335" s="192"/>
      <c r="D335" s="138"/>
      <c r="E335" s="67"/>
      <c r="F335" s="55"/>
    </row>
    <row r="336" spans="3:6" s="8" customFormat="1" ht="15" customHeight="1" x14ac:dyDescent="0.35">
      <c r="C336" s="192"/>
      <c r="D336" s="138"/>
      <c r="E336" s="67"/>
      <c r="F336" s="55"/>
    </row>
    <row r="337" spans="3:6" s="8" customFormat="1" ht="15" customHeight="1" x14ac:dyDescent="0.35">
      <c r="C337" s="192"/>
      <c r="D337" s="138"/>
      <c r="E337" s="67"/>
      <c r="F337" s="55"/>
    </row>
    <row r="338" spans="3:6" s="8" customFormat="1" ht="15" customHeight="1" x14ac:dyDescent="0.35">
      <c r="C338" s="192"/>
      <c r="D338" s="138"/>
      <c r="E338" s="67"/>
      <c r="F338" s="55"/>
    </row>
    <row r="339" spans="3:6" s="8" customFormat="1" ht="15" customHeight="1" x14ac:dyDescent="0.35">
      <c r="C339" s="192"/>
      <c r="D339" s="138"/>
      <c r="E339" s="67"/>
      <c r="F339" s="55"/>
    </row>
    <row r="340" spans="3:6" s="8" customFormat="1" ht="15" customHeight="1" x14ac:dyDescent="0.35">
      <c r="C340" s="192"/>
      <c r="D340" s="138"/>
      <c r="E340" s="67"/>
      <c r="F340" s="55"/>
    </row>
    <row r="341" spans="3:6" s="8" customFormat="1" ht="15" customHeight="1" x14ac:dyDescent="0.35">
      <c r="C341" s="192"/>
      <c r="D341" s="138"/>
      <c r="E341" s="67"/>
      <c r="F341" s="55"/>
    </row>
    <row r="342" spans="3:6" s="8" customFormat="1" ht="15" customHeight="1" x14ac:dyDescent="0.35">
      <c r="C342" s="192"/>
      <c r="D342" s="138"/>
      <c r="E342" s="67"/>
      <c r="F342" s="55"/>
    </row>
    <row r="343" spans="3:6" s="8" customFormat="1" ht="15" customHeight="1" x14ac:dyDescent="0.35">
      <c r="C343" s="192"/>
      <c r="D343" s="138"/>
      <c r="E343" s="67"/>
      <c r="F343" s="55"/>
    </row>
    <row r="344" spans="3:6" s="8" customFormat="1" ht="15" customHeight="1" x14ac:dyDescent="0.35">
      <c r="C344" s="192"/>
      <c r="D344" s="138"/>
      <c r="E344" s="67"/>
      <c r="F344" s="55"/>
    </row>
    <row r="345" spans="3:6" s="8" customFormat="1" ht="15" customHeight="1" x14ac:dyDescent="0.35">
      <c r="C345" s="192"/>
      <c r="D345" s="138"/>
      <c r="E345" s="67"/>
      <c r="F345" s="55"/>
    </row>
    <row r="346" spans="3:6" s="8" customFormat="1" ht="15" customHeight="1" x14ac:dyDescent="0.35">
      <c r="C346" s="192"/>
      <c r="D346" s="138"/>
      <c r="E346" s="67"/>
      <c r="F346" s="55"/>
    </row>
    <row r="347" spans="3:6" s="8" customFormat="1" ht="15" customHeight="1" x14ac:dyDescent="0.35">
      <c r="C347" s="192"/>
      <c r="D347" s="138"/>
      <c r="E347" s="67"/>
      <c r="F347" s="55"/>
    </row>
    <row r="348" spans="3:6" s="8" customFormat="1" ht="15" customHeight="1" x14ac:dyDescent="0.35">
      <c r="C348" s="192"/>
      <c r="D348" s="138"/>
      <c r="E348" s="67"/>
      <c r="F348" s="55"/>
    </row>
    <row r="349" spans="3:6" s="8" customFormat="1" ht="15" customHeight="1" x14ac:dyDescent="0.35">
      <c r="C349" s="192"/>
      <c r="D349" s="138"/>
      <c r="E349" s="67"/>
      <c r="F349" s="55"/>
    </row>
    <row r="350" spans="3:6" s="8" customFormat="1" ht="15" customHeight="1" x14ac:dyDescent="0.35">
      <c r="C350" s="192"/>
      <c r="D350" s="138"/>
      <c r="E350" s="67"/>
      <c r="F350" s="55"/>
    </row>
    <row r="351" spans="3:6" s="8" customFormat="1" ht="15" customHeight="1" x14ac:dyDescent="0.35">
      <c r="C351" s="192"/>
      <c r="D351" s="138"/>
      <c r="E351" s="67"/>
      <c r="F351" s="55"/>
    </row>
    <row r="352" spans="3:6" s="8" customFormat="1" ht="15" customHeight="1" x14ac:dyDescent="0.35">
      <c r="C352" s="192"/>
      <c r="D352" s="138"/>
      <c r="E352" s="67"/>
      <c r="F352" s="55"/>
    </row>
    <row r="353" spans="3:6" s="8" customFormat="1" ht="15" customHeight="1" x14ac:dyDescent="0.35">
      <c r="C353" s="192"/>
      <c r="D353" s="138"/>
      <c r="E353" s="67"/>
      <c r="F353" s="55"/>
    </row>
    <row r="354" spans="3:6" s="8" customFormat="1" ht="15" customHeight="1" x14ac:dyDescent="0.35">
      <c r="C354" s="192"/>
      <c r="D354" s="138"/>
      <c r="E354" s="67"/>
      <c r="F354" s="55"/>
    </row>
    <row r="355" spans="3:6" s="8" customFormat="1" ht="15" customHeight="1" x14ac:dyDescent="0.35">
      <c r="C355" s="192"/>
      <c r="D355" s="138"/>
      <c r="E355" s="67"/>
      <c r="F355" s="55"/>
    </row>
    <row r="356" spans="3:6" s="8" customFormat="1" ht="15" customHeight="1" x14ac:dyDescent="0.35">
      <c r="C356" s="192"/>
      <c r="D356" s="138"/>
      <c r="E356" s="67"/>
      <c r="F356" s="55"/>
    </row>
    <row r="357" spans="3:6" s="8" customFormat="1" ht="15" customHeight="1" x14ac:dyDescent="0.35">
      <c r="C357" s="192"/>
      <c r="D357" s="138"/>
      <c r="E357" s="67"/>
      <c r="F357" s="55"/>
    </row>
    <row r="358" spans="3:6" s="8" customFormat="1" ht="15" customHeight="1" x14ac:dyDescent="0.35">
      <c r="C358" s="192"/>
      <c r="D358" s="138"/>
      <c r="E358" s="67"/>
      <c r="F358" s="55"/>
    </row>
    <row r="359" spans="3:6" s="8" customFormat="1" ht="15" customHeight="1" x14ac:dyDescent="0.35">
      <c r="C359" s="192"/>
      <c r="D359" s="138"/>
      <c r="E359" s="67"/>
      <c r="F359" s="55"/>
    </row>
    <row r="360" spans="3:6" s="8" customFormat="1" ht="15" customHeight="1" x14ac:dyDescent="0.35">
      <c r="C360" s="192"/>
      <c r="D360" s="138"/>
      <c r="E360" s="67"/>
      <c r="F360" s="55"/>
    </row>
    <row r="361" spans="3:6" s="8" customFormat="1" ht="15" customHeight="1" x14ac:dyDescent="0.35">
      <c r="C361" s="192"/>
      <c r="D361" s="138"/>
      <c r="E361" s="67"/>
      <c r="F361" s="55"/>
    </row>
    <row r="362" spans="3:6" s="8" customFormat="1" ht="15" customHeight="1" x14ac:dyDescent="0.35">
      <c r="C362" s="192"/>
      <c r="D362" s="138"/>
      <c r="E362" s="67"/>
      <c r="F362" s="55"/>
    </row>
    <row r="363" spans="3:6" s="8" customFormat="1" ht="15" customHeight="1" x14ac:dyDescent="0.35">
      <c r="C363" s="192"/>
      <c r="D363" s="138"/>
      <c r="E363" s="67"/>
      <c r="F363" s="55"/>
    </row>
    <row r="364" spans="3:6" s="8" customFormat="1" ht="15" customHeight="1" x14ac:dyDescent="0.35">
      <c r="C364" s="192"/>
      <c r="D364" s="138"/>
      <c r="E364" s="67"/>
      <c r="F364" s="55"/>
    </row>
    <row r="365" spans="3:6" s="8" customFormat="1" ht="15" customHeight="1" x14ac:dyDescent="0.35">
      <c r="C365" s="192"/>
      <c r="D365" s="138"/>
      <c r="E365" s="67"/>
      <c r="F365" s="55"/>
    </row>
    <row r="366" spans="3:6" s="8" customFormat="1" ht="15" customHeight="1" x14ac:dyDescent="0.35">
      <c r="C366" s="192"/>
      <c r="D366" s="138"/>
      <c r="E366" s="67"/>
      <c r="F366" s="55"/>
    </row>
    <row r="367" spans="3:6" s="8" customFormat="1" ht="15" customHeight="1" x14ac:dyDescent="0.35">
      <c r="C367" s="192"/>
      <c r="D367" s="138"/>
      <c r="E367" s="67"/>
      <c r="F367" s="55"/>
    </row>
    <row r="368" spans="3:6" s="8" customFormat="1" ht="15" customHeight="1" x14ac:dyDescent="0.35">
      <c r="C368" s="192"/>
      <c r="D368" s="138"/>
      <c r="E368" s="67"/>
      <c r="F368" s="55"/>
    </row>
    <row r="369" spans="3:6" s="8" customFormat="1" ht="15" customHeight="1" x14ac:dyDescent="0.35">
      <c r="C369" s="192"/>
      <c r="D369" s="138"/>
      <c r="E369" s="67"/>
      <c r="F369" s="55"/>
    </row>
    <row r="370" spans="3:6" s="8" customFormat="1" ht="15" customHeight="1" x14ac:dyDescent="0.35">
      <c r="C370" s="192"/>
      <c r="D370" s="138"/>
      <c r="E370" s="67"/>
      <c r="F370" s="55"/>
    </row>
    <row r="371" spans="3:6" s="8" customFormat="1" ht="15" customHeight="1" x14ac:dyDescent="0.35">
      <c r="C371" s="192"/>
      <c r="D371" s="138"/>
      <c r="E371" s="67"/>
      <c r="F371" s="55"/>
    </row>
    <row r="372" spans="3:6" s="8" customFormat="1" ht="15" customHeight="1" x14ac:dyDescent="0.35">
      <c r="C372" s="192"/>
      <c r="D372" s="138"/>
      <c r="E372" s="67"/>
      <c r="F372" s="55"/>
    </row>
    <row r="373" spans="3:6" s="8" customFormat="1" ht="15" customHeight="1" x14ac:dyDescent="0.35">
      <c r="C373" s="192"/>
      <c r="D373" s="138"/>
      <c r="E373" s="67"/>
      <c r="F373" s="55"/>
    </row>
    <row r="374" spans="3:6" s="8" customFormat="1" ht="15" customHeight="1" x14ac:dyDescent="0.35">
      <c r="C374" s="192"/>
      <c r="D374" s="138"/>
      <c r="E374" s="67"/>
      <c r="F374" s="55"/>
    </row>
    <row r="375" spans="3:6" s="8" customFormat="1" ht="15" customHeight="1" x14ac:dyDescent="0.35">
      <c r="C375" s="192"/>
      <c r="D375" s="138"/>
      <c r="E375" s="67"/>
      <c r="F375" s="55"/>
    </row>
    <row r="376" spans="3:6" s="8" customFormat="1" ht="15" customHeight="1" x14ac:dyDescent="0.35">
      <c r="C376" s="192"/>
      <c r="D376" s="138"/>
      <c r="E376" s="67"/>
      <c r="F376" s="55"/>
    </row>
    <row r="377" spans="3:6" s="8" customFormat="1" ht="15" customHeight="1" x14ac:dyDescent="0.35">
      <c r="C377" s="192"/>
      <c r="D377" s="138"/>
      <c r="E377" s="67"/>
      <c r="F377" s="55"/>
    </row>
    <row r="378" spans="3:6" s="8" customFormat="1" ht="15" customHeight="1" x14ac:dyDescent="0.35">
      <c r="C378" s="192"/>
      <c r="D378" s="138"/>
      <c r="E378" s="67"/>
      <c r="F378" s="55"/>
    </row>
    <row r="379" spans="3:6" s="8" customFormat="1" ht="15" customHeight="1" x14ac:dyDescent="0.35">
      <c r="C379" s="192"/>
      <c r="D379" s="138"/>
      <c r="E379" s="67"/>
      <c r="F379" s="55"/>
    </row>
    <row r="380" spans="3:6" s="8" customFormat="1" ht="15" customHeight="1" x14ac:dyDescent="0.35">
      <c r="C380" s="192"/>
      <c r="D380" s="138"/>
      <c r="E380" s="67"/>
      <c r="F380" s="55"/>
    </row>
    <row r="381" spans="3:6" s="8" customFormat="1" ht="15" customHeight="1" x14ac:dyDescent="0.35">
      <c r="C381" s="192"/>
      <c r="D381" s="138"/>
      <c r="E381" s="67"/>
      <c r="F381" s="55"/>
    </row>
    <row r="382" spans="3:6" s="8" customFormat="1" ht="15" customHeight="1" x14ac:dyDescent="0.35">
      <c r="C382" s="192"/>
      <c r="D382" s="138"/>
      <c r="E382" s="67"/>
      <c r="F382" s="55"/>
    </row>
    <row r="383" spans="3:6" s="8" customFormat="1" ht="15" customHeight="1" x14ac:dyDescent="0.35">
      <c r="C383" s="192"/>
      <c r="D383" s="138"/>
      <c r="E383" s="67"/>
      <c r="F383" s="55"/>
    </row>
    <row r="384" spans="3:6" s="8" customFormat="1" ht="15" customHeight="1" x14ac:dyDescent="0.35">
      <c r="C384" s="192"/>
      <c r="D384" s="138"/>
      <c r="E384" s="67"/>
      <c r="F384" s="55"/>
    </row>
    <row r="385" spans="3:6" s="8" customFormat="1" ht="15" customHeight="1" x14ac:dyDescent="0.35">
      <c r="C385" s="192"/>
      <c r="D385" s="138"/>
      <c r="E385" s="67"/>
      <c r="F385" s="55"/>
    </row>
    <row r="386" spans="3:6" s="8" customFormat="1" ht="15" customHeight="1" x14ac:dyDescent="0.35">
      <c r="C386" s="192"/>
      <c r="D386" s="138"/>
      <c r="E386" s="67"/>
      <c r="F386" s="55"/>
    </row>
    <row r="387" spans="3:6" s="8" customFormat="1" ht="15" customHeight="1" x14ac:dyDescent="0.35">
      <c r="C387" s="192"/>
      <c r="D387" s="138"/>
      <c r="E387" s="67"/>
      <c r="F387" s="55"/>
    </row>
    <row r="388" spans="3:6" s="8" customFormat="1" ht="15" customHeight="1" x14ac:dyDescent="0.35">
      <c r="C388" s="192"/>
      <c r="D388" s="138"/>
      <c r="E388" s="67"/>
      <c r="F388" s="55"/>
    </row>
    <row r="389" spans="3:6" s="8" customFormat="1" ht="15" customHeight="1" x14ac:dyDescent="0.35">
      <c r="C389" s="192"/>
      <c r="D389" s="138"/>
      <c r="E389" s="67"/>
      <c r="F389" s="55"/>
    </row>
    <row r="390" spans="3:6" s="8" customFormat="1" ht="15" customHeight="1" x14ac:dyDescent="0.35">
      <c r="C390" s="192"/>
      <c r="D390" s="138"/>
      <c r="E390" s="67"/>
      <c r="F390" s="55"/>
    </row>
    <row r="391" spans="3:6" s="8" customFormat="1" ht="15" customHeight="1" x14ac:dyDescent="0.35">
      <c r="C391" s="192"/>
      <c r="D391" s="138"/>
      <c r="E391" s="67"/>
      <c r="F391" s="55"/>
    </row>
    <row r="392" spans="3:6" s="8" customFormat="1" ht="15" customHeight="1" x14ac:dyDescent="0.35">
      <c r="C392" s="192"/>
      <c r="D392" s="138"/>
      <c r="E392" s="67"/>
      <c r="F392" s="55"/>
    </row>
    <row r="393" spans="3:6" s="8" customFormat="1" ht="15" customHeight="1" x14ac:dyDescent="0.35">
      <c r="C393" s="192"/>
      <c r="D393" s="138"/>
      <c r="E393" s="67"/>
      <c r="F393" s="55"/>
    </row>
    <row r="394" spans="3:6" s="8" customFormat="1" ht="15" customHeight="1" x14ac:dyDescent="0.35">
      <c r="C394" s="192"/>
      <c r="D394" s="138"/>
      <c r="E394" s="67"/>
      <c r="F394" s="55"/>
    </row>
    <row r="395" spans="3:6" s="8" customFormat="1" ht="15" customHeight="1" x14ac:dyDescent="0.35">
      <c r="C395" s="192"/>
      <c r="D395" s="138"/>
      <c r="E395" s="67"/>
      <c r="F395" s="55"/>
    </row>
    <row r="396" spans="3:6" s="8" customFormat="1" ht="15" customHeight="1" x14ac:dyDescent="0.35">
      <c r="C396" s="192"/>
      <c r="D396" s="138"/>
      <c r="E396" s="67"/>
      <c r="F396" s="55"/>
    </row>
    <row r="397" spans="3:6" s="8" customFormat="1" ht="15" customHeight="1" x14ac:dyDescent="0.35">
      <c r="C397" s="192"/>
      <c r="D397" s="138"/>
      <c r="E397" s="67"/>
      <c r="F397" s="55"/>
    </row>
    <row r="398" spans="3:6" s="8" customFormat="1" ht="15" customHeight="1" x14ac:dyDescent="0.35">
      <c r="C398" s="192"/>
      <c r="D398" s="138"/>
      <c r="E398" s="67"/>
      <c r="F398" s="55"/>
    </row>
    <row r="399" spans="3:6" s="8" customFormat="1" ht="15" customHeight="1" x14ac:dyDescent="0.35">
      <c r="C399" s="192"/>
      <c r="D399" s="138"/>
      <c r="E399" s="67"/>
      <c r="F399" s="55"/>
    </row>
    <row r="400" spans="3:6" s="8" customFormat="1" ht="15" customHeight="1" x14ac:dyDescent="0.35">
      <c r="C400" s="192"/>
      <c r="D400" s="138"/>
      <c r="E400" s="67"/>
      <c r="F400" s="55"/>
    </row>
    <row r="401" spans="3:6" s="8" customFormat="1" ht="15" customHeight="1" x14ac:dyDescent="0.35">
      <c r="C401" s="192"/>
      <c r="D401" s="138"/>
      <c r="E401" s="67"/>
      <c r="F401" s="55"/>
    </row>
    <row r="402" spans="3:6" s="8" customFormat="1" ht="15" customHeight="1" x14ac:dyDescent="0.35">
      <c r="C402" s="192"/>
      <c r="D402" s="138"/>
      <c r="E402" s="67"/>
      <c r="F402" s="55"/>
    </row>
    <row r="403" spans="3:6" s="8" customFormat="1" ht="15" customHeight="1" x14ac:dyDescent="0.35">
      <c r="C403" s="192"/>
      <c r="D403" s="138"/>
      <c r="E403" s="67"/>
      <c r="F403" s="55"/>
    </row>
    <row r="404" spans="3:6" s="8" customFormat="1" ht="15" customHeight="1" x14ac:dyDescent="0.35">
      <c r="C404" s="192"/>
      <c r="D404" s="138"/>
      <c r="E404" s="67"/>
      <c r="F404" s="55"/>
    </row>
    <row r="405" spans="3:6" s="8" customFormat="1" ht="15" customHeight="1" x14ac:dyDescent="0.35">
      <c r="C405" s="192"/>
      <c r="D405" s="138"/>
      <c r="E405" s="67"/>
      <c r="F405" s="55"/>
    </row>
    <row r="406" spans="3:6" s="8" customFormat="1" ht="15" customHeight="1" x14ac:dyDescent="0.35">
      <c r="C406" s="192"/>
      <c r="D406" s="138"/>
      <c r="E406" s="67"/>
      <c r="F406" s="55"/>
    </row>
    <row r="407" spans="3:6" s="8" customFormat="1" ht="15" customHeight="1" x14ac:dyDescent="0.35">
      <c r="C407" s="192"/>
      <c r="D407" s="138"/>
      <c r="E407" s="67"/>
      <c r="F407" s="55"/>
    </row>
    <row r="408" spans="3:6" s="8" customFormat="1" ht="15" customHeight="1" x14ac:dyDescent="0.35">
      <c r="C408" s="192"/>
      <c r="D408" s="138"/>
      <c r="E408" s="67"/>
      <c r="F408" s="55"/>
    </row>
    <row r="409" spans="3:6" s="8" customFormat="1" ht="15" customHeight="1" x14ac:dyDescent="0.35">
      <c r="C409" s="192"/>
      <c r="D409" s="138"/>
      <c r="E409" s="67"/>
      <c r="F409" s="55"/>
    </row>
    <row r="410" spans="3:6" s="8" customFormat="1" ht="15" customHeight="1" x14ac:dyDescent="0.35">
      <c r="C410" s="192"/>
      <c r="D410" s="138"/>
      <c r="E410" s="67"/>
      <c r="F410" s="55"/>
    </row>
    <row r="411" spans="3:6" s="8" customFormat="1" ht="15" customHeight="1" x14ac:dyDescent="0.35">
      <c r="C411" s="192"/>
      <c r="D411" s="138"/>
      <c r="E411" s="67"/>
      <c r="F411" s="55"/>
    </row>
    <row r="412" spans="3:6" s="8" customFormat="1" ht="15" customHeight="1" x14ac:dyDescent="0.35">
      <c r="C412" s="192"/>
      <c r="D412" s="138"/>
      <c r="E412" s="67"/>
      <c r="F412" s="55"/>
    </row>
    <row r="413" spans="3:6" s="8" customFormat="1" ht="15" customHeight="1" x14ac:dyDescent="0.35">
      <c r="C413" s="192"/>
      <c r="D413" s="138"/>
      <c r="E413" s="67"/>
      <c r="F413" s="55"/>
    </row>
    <row r="414" spans="3:6" s="8" customFormat="1" ht="15" customHeight="1" x14ac:dyDescent="0.35">
      <c r="C414" s="192"/>
      <c r="D414" s="138"/>
      <c r="E414" s="67"/>
      <c r="F414" s="55"/>
    </row>
    <row r="415" spans="3:6" s="8" customFormat="1" ht="15" customHeight="1" x14ac:dyDescent="0.35">
      <c r="C415" s="192"/>
      <c r="D415" s="138"/>
      <c r="E415" s="67"/>
      <c r="F415" s="55"/>
    </row>
    <row r="416" spans="3:6" s="8" customFormat="1" ht="15" customHeight="1" x14ac:dyDescent="0.35">
      <c r="C416" s="192"/>
      <c r="D416" s="138"/>
      <c r="E416" s="67"/>
      <c r="F416" s="55"/>
    </row>
    <row r="417" spans="3:6" s="8" customFormat="1" ht="15" customHeight="1" x14ac:dyDescent="0.35">
      <c r="C417" s="192"/>
      <c r="D417" s="138"/>
      <c r="E417" s="67"/>
      <c r="F417" s="55"/>
    </row>
    <row r="418" spans="3:6" s="8" customFormat="1" ht="15" customHeight="1" x14ac:dyDescent="0.35">
      <c r="C418" s="192"/>
      <c r="D418" s="138"/>
      <c r="E418" s="67"/>
      <c r="F418" s="55"/>
    </row>
    <row r="419" spans="3:6" s="8" customFormat="1" ht="15" customHeight="1" x14ac:dyDescent="0.35">
      <c r="C419" s="192"/>
      <c r="D419" s="138"/>
      <c r="E419" s="67"/>
      <c r="F419" s="55"/>
    </row>
    <row r="420" spans="3:6" s="8" customFormat="1" ht="15" customHeight="1" x14ac:dyDescent="0.35">
      <c r="C420" s="192"/>
      <c r="D420" s="138"/>
      <c r="E420" s="67"/>
      <c r="F420" s="55"/>
    </row>
    <row r="421" spans="3:6" s="8" customFormat="1" ht="15" customHeight="1" x14ac:dyDescent="0.35">
      <c r="C421" s="192"/>
      <c r="D421" s="138"/>
      <c r="E421" s="67"/>
      <c r="F421" s="55"/>
    </row>
    <row r="422" spans="3:6" s="8" customFormat="1" ht="15" customHeight="1" x14ac:dyDescent="0.35">
      <c r="C422" s="192"/>
      <c r="D422" s="138"/>
      <c r="E422" s="67"/>
      <c r="F422" s="55"/>
    </row>
    <row r="423" spans="3:6" s="8" customFormat="1" ht="15" customHeight="1" x14ac:dyDescent="0.35">
      <c r="C423" s="192"/>
      <c r="D423" s="138"/>
      <c r="E423" s="67"/>
      <c r="F423" s="55"/>
    </row>
    <row r="424" spans="3:6" s="8" customFormat="1" ht="15" customHeight="1" x14ac:dyDescent="0.35">
      <c r="C424" s="192"/>
      <c r="D424" s="138"/>
      <c r="E424" s="67"/>
      <c r="F424" s="55"/>
    </row>
    <row r="425" spans="3:6" s="8" customFormat="1" ht="15" customHeight="1" x14ac:dyDescent="0.35">
      <c r="C425" s="192"/>
      <c r="D425" s="138"/>
      <c r="E425" s="67"/>
      <c r="F425" s="55"/>
    </row>
    <row r="426" spans="3:6" s="8" customFormat="1" ht="15" customHeight="1" x14ac:dyDescent="0.35">
      <c r="C426" s="192"/>
      <c r="D426" s="138"/>
      <c r="E426" s="67"/>
      <c r="F426" s="55"/>
    </row>
    <row r="427" spans="3:6" s="8" customFormat="1" ht="15" customHeight="1" x14ac:dyDescent="0.35">
      <c r="C427" s="192"/>
      <c r="D427" s="138"/>
      <c r="E427" s="67"/>
      <c r="F427" s="55"/>
    </row>
    <row r="428" spans="3:6" s="8" customFormat="1" ht="15" customHeight="1" x14ac:dyDescent="0.35">
      <c r="C428" s="192"/>
      <c r="D428" s="138"/>
      <c r="E428" s="67"/>
      <c r="F428" s="55"/>
    </row>
    <row r="429" spans="3:6" s="8" customFormat="1" ht="15" customHeight="1" x14ac:dyDescent="0.35">
      <c r="C429" s="192"/>
      <c r="D429" s="138"/>
      <c r="E429" s="67"/>
      <c r="F429" s="55"/>
    </row>
    <row r="430" spans="3:6" s="8" customFormat="1" ht="15" customHeight="1" x14ac:dyDescent="0.35">
      <c r="C430" s="192"/>
      <c r="D430" s="138"/>
      <c r="E430" s="67"/>
      <c r="F430" s="55"/>
    </row>
    <row r="431" spans="3:6" s="8" customFormat="1" ht="15" customHeight="1" x14ac:dyDescent="0.35">
      <c r="C431" s="192"/>
      <c r="D431" s="138"/>
      <c r="E431" s="67"/>
      <c r="F431" s="55"/>
    </row>
    <row r="432" spans="3:6" s="8" customFormat="1" ht="15" customHeight="1" x14ac:dyDescent="0.35">
      <c r="C432" s="192"/>
      <c r="D432" s="138"/>
      <c r="E432" s="67"/>
      <c r="F432" s="55"/>
    </row>
    <row r="433" spans="3:6" s="8" customFormat="1" ht="15" customHeight="1" x14ac:dyDescent="0.35">
      <c r="C433" s="192"/>
      <c r="D433" s="138"/>
      <c r="E433" s="67"/>
      <c r="F433" s="55"/>
    </row>
    <row r="434" spans="3:6" s="8" customFormat="1" ht="15" customHeight="1" x14ac:dyDescent="0.35">
      <c r="C434" s="192"/>
      <c r="D434" s="138"/>
      <c r="E434" s="67"/>
      <c r="F434" s="55"/>
    </row>
    <row r="435" spans="3:6" s="8" customFormat="1" ht="15" customHeight="1" x14ac:dyDescent="0.35">
      <c r="C435" s="192"/>
      <c r="D435" s="138"/>
      <c r="E435" s="67"/>
      <c r="F435" s="55"/>
    </row>
    <row r="436" spans="3:6" s="8" customFormat="1" ht="15" customHeight="1" x14ac:dyDescent="0.35">
      <c r="C436" s="192"/>
      <c r="D436" s="138"/>
      <c r="E436" s="67"/>
      <c r="F436" s="55"/>
    </row>
    <row r="437" spans="3:6" s="8" customFormat="1" ht="15" customHeight="1" x14ac:dyDescent="0.35">
      <c r="C437" s="192"/>
      <c r="D437" s="138"/>
      <c r="E437" s="67"/>
      <c r="F437" s="55"/>
    </row>
    <row r="438" spans="3:6" s="8" customFormat="1" ht="15" customHeight="1" x14ac:dyDescent="0.35">
      <c r="C438" s="192"/>
      <c r="D438" s="138"/>
      <c r="E438" s="67"/>
      <c r="F438" s="55"/>
    </row>
    <row r="439" spans="3:6" s="8" customFormat="1" ht="15" customHeight="1" x14ac:dyDescent="0.35">
      <c r="C439" s="192"/>
      <c r="D439" s="138"/>
      <c r="E439" s="67"/>
      <c r="F439" s="55"/>
    </row>
    <row r="440" spans="3:6" s="8" customFormat="1" ht="15" customHeight="1" x14ac:dyDescent="0.35">
      <c r="C440" s="192"/>
      <c r="D440" s="138"/>
      <c r="E440" s="67"/>
      <c r="F440" s="55"/>
    </row>
    <row r="441" spans="3:6" s="8" customFormat="1" ht="15" customHeight="1" x14ac:dyDescent="0.35">
      <c r="C441" s="192"/>
      <c r="D441" s="138"/>
      <c r="E441" s="67"/>
      <c r="F441" s="55"/>
    </row>
    <row r="442" spans="3:6" s="8" customFormat="1" ht="15" customHeight="1" x14ac:dyDescent="0.35">
      <c r="C442" s="192"/>
      <c r="D442" s="138"/>
      <c r="E442" s="67"/>
      <c r="F442" s="55"/>
    </row>
    <row r="443" spans="3:6" s="8" customFormat="1" ht="15" customHeight="1" x14ac:dyDescent="0.35">
      <c r="C443" s="192"/>
      <c r="D443" s="138"/>
      <c r="E443" s="67"/>
      <c r="F443" s="55"/>
    </row>
    <row r="444" spans="3:6" s="8" customFormat="1" ht="15" customHeight="1" x14ac:dyDescent="0.35">
      <c r="C444" s="192"/>
      <c r="D444" s="138"/>
      <c r="E444" s="67"/>
      <c r="F444" s="55"/>
    </row>
    <row r="445" spans="3:6" s="8" customFormat="1" ht="15" customHeight="1" x14ac:dyDescent="0.35">
      <c r="C445" s="192"/>
      <c r="D445" s="138"/>
      <c r="E445" s="67"/>
      <c r="F445" s="55"/>
    </row>
    <row r="446" spans="3:6" s="8" customFormat="1" ht="15" customHeight="1" x14ac:dyDescent="0.35">
      <c r="C446" s="192"/>
      <c r="D446" s="138"/>
      <c r="E446" s="67"/>
      <c r="F446" s="55"/>
    </row>
    <row r="447" spans="3:6" s="8" customFormat="1" ht="15" customHeight="1" x14ac:dyDescent="0.35">
      <c r="C447" s="192"/>
      <c r="D447" s="138"/>
      <c r="E447" s="67"/>
      <c r="F447" s="55"/>
    </row>
    <row r="448" spans="3:6" s="8" customFormat="1" ht="15" customHeight="1" x14ac:dyDescent="0.35">
      <c r="C448" s="192"/>
      <c r="D448" s="138"/>
      <c r="E448" s="67"/>
      <c r="F448" s="55"/>
    </row>
    <row r="449" spans="3:6" s="8" customFormat="1" ht="15" customHeight="1" x14ac:dyDescent="0.35">
      <c r="C449" s="192"/>
      <c r="D449" s="138"/>
      <c r="E449" s="67"/>
      <c r="F449" s="55"/>
    </row>
    <row r="450" spans="3:6" s="8" customFormat="1" ht="15" customHeight="1" x14ac:dyDescent="0.35">
      <c r="C450" s="192"/>
      <c r="D450" s="138"/>
      <c r="E450" s="67"/>
      <c r="F450" s="55"/>
    </row>
    <row r="451" spans="3:6" s="8" customFormat="1" ht="15" customHeight="1" x14ac:dyDescent="0.35">
      <c r="C451" s="192"/>
      <c r="D451" s="138"/>
      <c r="E451" s="67"/>
      <c r="F451" s="55"/>
    </row>
    <row r="452" spans="3:6" s="8" customFormat="1" ht="15" customHeight="1" x14ac:dyDescent="0.35">
      <c r="C452" s="192"/>
      <c r="D452" s="138"/>
      <c r="E452" s="67"/>
      <c r="F452" s="55"/>
    </row>
    <row r="453" spans="3:6" s="8" customFormat="1" ht="15" customHeight="1" x14ac:dyDescent="0.35">
      <c r="C453" s="192"/>
      <c r="D453" s="138"/>
      <c r="E453" s="67"/>
      <c r="F453" s="55"/>
    </row>
    <row r="454" spans="3:6" s="8" customFormat="1" ht="15" customHeight="1" x14ac:dyDescent="0.35">
      <c r="C454" s="192"/>
      <c r="D454" s="138"/>
      <c r="E454" s="67"/>
      <c r="F454" s="55"/>
    </row>
    <row r="455" spans="3:6" s="8" customFormat="1" ht="15" customHeight="1" x14ac:dyDescent="0.35">
      <c r="C455" s="192"/>
      <c r="D455" s="138"/>
      <c r="E455" s="67"/>
      <c r="F455" s="55"/>
    </row>
    <row r="456" spans="3:6" s="8" customFormat="1" ht="15" customHeight="1" x14ac:dyDescent="0.35">
      <c r="C456" s="192"/>
      <c r="D456" s="138"/>
      <c r="E456" s="67"/>
      <c r="F456" s="55"/>
    </row>
    <row r="457" spans="3:6" s="8" customFormat="1" ht="15" customHeight="1" x14ac:dyDescent="0.35">
      <c r="C457" s="192"/>
      <c r="D457" s="138"/>
      <c r="E457" s="67"/>
      <c r="F457" s="55"/>
    </row>
    <row r="458" spans="3:6" s="8" customFormat="1" ht="15" customHeight="1" x14ac:dyDescent="0.35">
      <c r="C458" s="192"/>
      <c r="D458" s="138"/>
      <c r="E458" s="67"/>
      <c r="F458" s="55"/>
    </row>
    <row r="459" spans="3:6" s="8" customFormat="1" ht="15" customHeight="1" x14ac:dyDescent="0.35">
      <c r="C459" s="192"/>
      <c r="D459" s="138"/>
      <c r="E459" s="67"/>
      <c r="F459" s="55"/>
    </row>
    <row r="460" spans="3:6" s="8" customFormat="1" ht="15" customHeight="1" x14ac:dyDescent="0.35">
      <c r="C460" s="192"/>
      <c r="D460" s="138"/>
      <c r="E460" s="67"/>
      <c r="F460" s="55"/>
    </row>
    <row r="461" spans="3:6" s="8" customFormat="1" ht="15" customHeight="1" x14ac:dyDescent="0.35">
      <c r="C461" s="192"/>
      <c r="D461" s="138"/>
      <c r="E461" s="67"/>
      <c r="F461" s="55"/>
    </row>
    <row r="462" spans="3:6" s="8" customFormat="1" ht="15" customHeight="1" x14ac:dyDescent="0.35">
      <c r="C462" s="192"/>
      <c r="D462" s="138"/>
      <c r="E462" s="67"/>
      <c r="F462" s="55"/>
    </row>
    <row r="463" spans="3:6" s="8" customFormat="1" ht="15" customHeight="1" x14ac:dyDescent="0.35">
      <c r="C463" s="192"/>
      <c r="D463" s="138"/>
      <c r="E463" s="67"/>
      <c r="F463" s="55"/>
    </row>
    <row r="464" spans="3:6" s="8" customFormat="1" ht="15" customHeight="1" x14ac:dyDescent="0.35">
      <c r="C464" s="192"/>
      <c r="D464" s="138"/>
      <c r="E464" s="67"/>
      <c r="F464" s="55"/>
    </row>
    <row r="465" spans="3:6" s="8" customFormat="1" ht="15" customHeight="1" x14ac:dyDescent="0.35">
      <c r="C465" s="192"/>
      <c r="D465" s="138"/>
      <c r="E465" s="67"/>
      <c r="F465" s="55"/>
    </row>
    <row r="466" spans="3:6" s="8" customFormat="1" ht="15" customHeight="1" x14ac:dyDescent="0.35">
      <c r="C466" s="192"/>
      <c r="D466" s="138"/>
      <c r="E466" s="67"/>
      <c r="F466" s="55"/>
    </row>
    <row r="467" spans="3:6" s="8" customFormat="1" ht="15" customHeight="1" x14ac:dyDescent="0.35">
      <c r="C467" s="192"/>
      <c r="D467" s="138"/>
      <c r="E467" s="67"/>
      <c r="F467" s="55"/>
    </row>
    <row r="468" spans="3:6" s="8" customFormat="1" ht="15" customHeight="1" x14ac:dyDescent="0.35">
      <c r="C468" s="192"/>
      <c r="D468" s="138"/>
      <c r="E468" s="67"/>
      <c r="F468" s="55"/>
    </row>
    <row r="469" spans="3:6" s="8" customFormat="1" ht="15" customHeight="1" x14ac:dyDescent="0.35">
      <c r="C469" s="192"/>
      <c r="D469" s="138"/>
      <c r="E469" s="67"/>
      <c r="F469" s="55"/>
    </row>
    <row r="470" spans="3:6" s="8" customFormat="1" ht="15" customHeight="1" x14ac:dyDescent="0.35">
      <c r="C470" s="192"/>
      <c r="D470" s="138"/>
      <c r="E470" s="67"/>
      <c r="F470" s="55"/>
    </row>
    <row r="471" spans="3:6" s="8" customFormat="1" ht="15" customHeight="1" x14ac:dyDescent="0.35">
      <c r="C471" s="192"/>
      <c r="D471" s="138"/>
      <c r="E471" s="67"/>
      <c r="F471" s="55"/>
    </row>
    <row r="472" spans="3:6" s="8" customFormat="1" ht="15" customHeight="1" x14ac:dyDescent="0.35">
      <c r="C472" s="192"/>
      <c r="D472" s="138"/>
      <c r="E472" s="67"/>
      <c r="F472" s="55"/>
    </row>
    <row r="473" spans="3:6" s="8" customFormat="1" ht="15" customHeight="1" x14ac:dyDescent="0.35">
      <c r="C473" s="192"/>
      <c r="D473" s="138"/>
      <c r="E473" s="67"/>
      <c r="F473" s="55"/>
    </row>
    <row r="474" spans="3:6" s="8" customFormat="1" ht="15" customHeight="1" x14ac:dyDescent="0.35">
      <c r="C474" s="192"/>
      <c r="D474" s="138"/>
      <c r="E474" s="67"/>
      <c r="F474" s="55"/>
    </row>
    <row r="475" spans="3:6" s="8" customFormat="1" ht="15" customHeight="1" x14ac:dyDescent="0.35">
      <c r="C475" s="192"/>
      <c r="D475" s="138"/>
      <c r="E475" s="67"/>
      <c r="F475" s="55"/>
    </row>
    <row r="476" spans="3:6" s="8" customFormat="1" ht="15" customHeight="1" x14ac:dyDescent="0.35">
      <c r="C476" s="192"/>
      <c r="D476" s="138"/>
      <c r="E476" s="67"/>
      <c r="F476" s="55"/>
    </row>
    <row r="477" spans="3:6" s="8" customFormat="1" ht="15" customHeight="1" x14ac:dyDescent="0.35">
      <c r="C477" s="192"/>
      <c r="D477" s="138"/>
      <c r="E477" s="67"/>
      <c r="F477" s="55"/>
    </row>
    <row r="478" spans="3:6" s="8" customFormat="1" ht="15" customHeight="1" x14ac:dyDescent="0.35">
      <c r="C478" s="192"/>
      <c r="D478" s="138"/>
      <c r="E478" s="67"/>
      <c r="F478" s="55"/>
    </row>
    <row r="479" spans="3:6" s="8" customFormat="1" ht="15" customHeight="1" x14ac:dyDescent="0.35">
      <c r="C479" s="192"/>
      <c r="D479" s="138"/>
      <c r="E479" s="67"/>
      <c r="F479" s="55"/>
    </row>
    <row r="480" spans="3:6" s="8" customFormat="1" ht="15" customHeight="1" x14ac:dyDescent="0.35">
      <c r="C480" s="192"/>
      <c r="D480" s="138"/>
      <c r="E480" s="67"/>
      <c r="F480" s="55"/>
    </row>
    <row r="481" spans="3:6" s="8" customFormat="1" ht="15" customHeight="1" x14ac:dyDescent="0.35">
      <c r="C481" s="192"/>
      <c r="D481" s="138"/>
      <c r="E481" s="67"/>
      <c r="F481" s="55"/>
    </row>
    <row r="482" spans="3:6" s="8" customFormat="1" ht="15" customHeight="1" x14ac:dyDescent="0.35">
      <c r="C482" s="192"/>
      <c r="D482" s="138"/>
      <c r="E482" s="67"/>
      <c r="F482" s="55"/>
    </row>
    <row r="483" spans="3:6" s="8" customFormat="1" ht="15" customHeight="1" x14ac:dyDescent="0.35">
      <c r="C483" s="192"/>
      <c r="D483" s="138"/>
      <c r="E483" s="67"/>
      <c r="F483" s="55"/>
    </row>
    <row r="484" spans="3:6" s="8" customFormat="1" ht="15" customHeight="1" x14ac:dyDescent="0.35">
      <c r="C484" s="192"/>
      <c r="D484" s="138"/>
      <c r="E484" s="67"/>
      <c r="F484" s="55"/>
    </row>
    <row r="485" spans="3:6" s="8" customFormat="1" ht="15" customHeight="1" x14ac:dyDescent="0.35">
      <c r="C485" s="192"/>
      <c r="D485" s="138"/>
      <c r="E485" s="67"/>
      <c r="F485" s="55"/>
    </row>
    <row r="486" spans="3:6" s="8" customFormat="1" ht="15" customHeight="1" x14ac:dyDescent="0.35">
      <c r="C486" s="192"/>
      <c r="D486" s="138"/>
      <c r="E486" s="67"/>
      <c r="F486" s="55"/>
    </row>
    <row r="487" spans="3:6" s="8" customFormat="1" ht="15" customHeight="1" x14ac:dyDescent="0.35">
      <c r="C487" s="192"/>
      <c r="D487" s="138"/>
      <c r="E487" s="67"/>
      <c r="F487" s="55"/>
    </row>
    <row r="488" spans="3:6" s="8" customFormat="1" ht="15" customHeight="1" x14ac:dyDescent="0.35">
      <c r="C488" s="192"/>
      <c r="D488" s="138"/>
      <c r="E488" s="67"/>
      <c r="F488" s="55"/>
    </row>
    <row r="489" spans="3:6" s="8" customFormat="1" ht="15" customHeight="1" x14ac:dyDescent="0.35">
      <c r="C489" s="192"/>
      <c r="D489" s="138"/>
      <c r="E489" s="67"/>
      <c r="F489" s="55"/>
    </row>
    <row r="490" spans="3:6" s="8" customFormat="1" ht="15" customHeight="1" x14ac:dyDescent="0.35">
      <c r="C490" s="192"/>
      <c r="D490" s="138"/>
      <c r="E490" s="67"/>
      <c r="F490" s="55"/>
    </row>
    <row r="491" spans="3:6" s="8" customFormat="1" ht="15" customHeight="1" x14ac:dyDescent="0.35">
      <c r="C491" s="192"/>
      <c r="D491" s="138"/>
      <c r="E491" s="67"/>
      <c r="F491" s="55"/>
    </row>
    <row r="492" spans="3:6" s="8" customFormat="1" ht="15" customHeight="1" x14ac:dyDescent="0.35">
      <c r="C492" s="192"/>
      <c r="D492" s="138"/>
      <c r="E492" s="67"/>
      <c r="F492" s="55"/>
    </row>
    <row r="493" spans="3:6" s="8" customFormat="1" ht="15" customHeight="1" x14ac:dyDescent="0.35">
      <c r="C493" s="192"/>
      <c r="D493" s="138"/>
      <c r="E493" s="67"/>
      <c r="F493" s="55"/>
    </row>
    <row r="494" spans="3:6" s="8" customFormat="1" ht="15" customHeight="1" x14ac:dyDescent="0.35">
      <c r="C494" s="192"/>
      <c r="D494" s="138"/>
      <c r="E494" s="67"/>
      <c r="F494" s="55"/>
    </row>
    <row r="495" spans="3:6" s="8" customFormat="1" ht="15" customHeight="1" x14ac:dyDescent="0.35">
      <c r="C495" s="192"/>
      <c r="D495" s="138"/>
      <c r="E495" s="67"/>
      <c r="F495" s="55"/>
    </row>
    <row r="496" spans="3:6" s="8" customFormat="1" ht="15" customHeight="1" x14ac:dyDescent="0.35">
      <c r="C496" s="192"/>
      <c r="D496" s="138"/>
      <c r="E496" s="67"/>
      <c r="F496" s="55"/>
    </row>
    <row r="497" spans="3:6" s="8" customFormat="1" ht="15" customHeight="1" x14ac:dyDescent="0.35">
      <c r="C497" s="192"/>
      <c r="D497" s="138"/>
      <c r="E497" s="67"/>
      <c r="F497" s="55"/>
    </row>
    <row r="498" spans="3:6" s="8" customFormat="1" ht="15" customHeight="1" x14ac:dyDescent="0.35">
      <c r="C498" s="192"/>
      <c r="D498" s="138"/>
      <c r="E498" s="67"/>
      <c r="F498" s="55"/>
    </row>
    <row r="499" spans="3:6" s="8" customFormat="1" ht="15" customHeight="1" x14ac:dyDescent="0.35">
      <c r="C499" s="192"/>
      <c r="D499" s="138"/>
      <c r="E499" s="67"/>
      <c r="F499" s="55"/>
    </row>
    <row r="500" spans="3:6" s="8" customFormat="1" ht="15" customHeight="1" x14ac:dyDescent="0.35">
      <c r="C500" s="192"/>
      <c r="D500" s="138"/>
      <c r="E500" s="67"/>
      <c r="F500" s="55"/>
    </row>
    <row r="501" spans="3:6" s="8" customFormat="1" ht="15" customHeight="1" x14ac:dyDescent="0.35">
      <c r="C501" s="192"/>
      <c r="D501" s="138"/>
      <c r="E501" s="67"/>
      <c r="F501" s="55"/>
    </row>
    <row r="502" spans="3:6" s="8" customFormat="1" ht="15" customHeight="1" x14ac:dyDescent="0.35">
      <c r="C502" s="192"/>
      <c r="D502" s="138"/>
      <c r="E502" s="67"/>
      <c r="F502" s="55"/>
    </row>
    <row r="503" spans="3:6" s="8" customFormat="1" ht="15" customHeight="1" x14ac:dyDescent="0.35">
      <c r="C503" s="192"/>
      <c r="D503" s="138"/>
      <c r="E503" s="67"/>
      <c r="F503" s="55"/>
    </row>
    <row r="504" spans="3:6" s="8" customFormat="1" ht="15" customHeight="1" x14ac:dyDescent="0.35">
      <c r="C504" s="192"/>
      <c r="D504" s="138"/>
      <c r="E504" s="67"/>
      <c r="F504" s="55"/>
    </row>
    <row r="505" spans="3:6" s="8" customFormat="1" ht="15" customHeight="1" x14ac:dyDescent="0.35">
      <c r="C505" s="192"/>
      <c r="D505" s="138"/>
      <c r="E505" s="67"/>
      <c r="F505" s="55"/>
    </row>
    <row r="506" spans="3:6" s="8" customFormat="1" ht="15" customHeight="1" x14ac:dyDescent="0.35">
      <c r="C506" s="192"/>
      <c r="D506" s="138"/>
      <c r="E506" s="67"/>
      <c r="F506" s="55"/>
    </row>
    <row r="507" spans="3:6" s="8" customFormat="1" ht="15" customHeight="1" x14ac:dyDescent="0.35">
      <c r="C507" s="192"/>
      <c r="D507" s="138"/>
      <c r="E507" s="67"/>
      <c r="F507" s="55"/>
    </row>
    <row r="508" spans="3:6" s="8" customFormat="1" ht="15" customHeight="1" x14ac:dyDescent="0.35">
      <c r="C508" s="192"/>
      <c r="D508" s="138"/>
      <c r="E508" s="67"/>
      <c r="F508" s="55"/>
    </row>
    <row r="509" spans="3:6" s="8" customFormat="1" ht="15" customHeight="1" x14ac:dyDescent="0.35">
      <c r="C509" s="192"/>
      <c r="D509" s="138"/>
      <c r="E509" s="67"/>
      <c r="F509" s="55"/>
    </row>
    <row r="510" spans="3:6" s="8" customFormat="1" ht="15" customHeight="1" x14ac:dyDescent="0.35">
      <c r="C510" s="192"/>
      <c r="D510" s="138"/>
      <c r="E510" s="67"/>
      <c r="F510" s="55"/>
    </row>
    <row r="511" spans="3:6" s="8" customFormat="1" ht="15" customHeight="1" x14ac:dyDescent="0.35">
      <c r="C511" s="192"/>
      <c r="D511" s="138"/>
      <c r="E511" s="67"/>
      <c r="F511" s="55"/>
    </row>
    <row r="512" spans="3:6" s="8" customFormat="1" ht="15" customHeight="1" x14ac:dyDescent="0.35">
      <c r="C512" s="192"/>
      <c r="D512" s="138"/>
      <c r="E512" s="67"/>
      <c r="F512" s="55"/>
    </row>
    <row r="513" spans="3:6" s="8" customFormat="1" ht="15" customHeight="1" x14ac:dyDescent="0.35">
      <c r="C513" s="192"/>
      <c r="D513" s="138"/>
      <c r="E513" s="67"/>
      <c r="F513" s="55"/>
    </row>
    <row r="514" spans="3:6" s="8" customFormat="1" ht="15" customHeight="1" x14ac:dyDescent="0.35">
      <c r="C514" s="192"/>
      <c r="D514" s="138"/>
      <c r="E514" s="67"/>
      <c r="F514" s="55"/>
    </row>
    <row r="515" spans="3:6" s="8" customFormat="1" ht="15" customHeight="1" x14ac:dyDescent="0.35">
      <c r="C515" s="192"/>
      <c r="D515" s="138"/>
      <c r="E515" s="67"/>
      <c r="F515" s="55"/>
    </row>
    <row r="516" spans="3:6" s="8" customFormat="1" ht="15" customHeight="1" x14ac:dyDescent="0.35">
      <c r="C516" s="192"/>
      <c r="D516" s="138"/>
      <c r="E516" s="67"/>
      <c r="F516" s="55"/>
    </row>
    <row r="517" spans="3:6" s="8" customFormat="1" ht="15" customHeight="1" x14ac:dyDescent="0.35">
      <c r="C517" s="192"/>
      <c r="D517" s="138"/>
      <c r="E517" s="67"/>
      <c r="F517" s="55"/>
    </row>
    <row r="518" spans="3:6" s="8" customFormat="1" ht="15" customHeight="1" x14ac:dyDescent="0.35">
      <c r="C518" s="192"/>
      <c r="D518" s="138"/>
      <c r="E518" s="67"/>
      <c r="F518" s="55"/>
    </row>
    <row r="519" spans="3:6" s="8" customFormat="1" ht="15" customHeight="1" x14ac:dyDescent="0.35">
      <c r="C519" s="192"/>
      <c r="D519" s="138"/>
      <c r="E519" s="67"/>
      <c r="F519" s="55"/>
    </row>
    <row r="520" spans="3:6" s="8" customFormat="1" ht="15" customHeight="1" x14ac:dyDescent="0.35">
      <c r="C520" s="192"/>
      <c r="D520" s="138"/>
      <c r="E520" s="67"/>
      <c r="F520" s="55"/>
    </row>
    <row r="521" spans="3:6" s="8" customFormat="1" ht="15" customHeight="1" x14ac:dyDescent="0.35">
      <c r="C521" s="192"/>
      <c r="D521" s="138"/>
      <c r="E521" s="67"/>
      <c r="F521" s="55"/>
    </row>
    <row r="522" spans="3:6" s="8" customFormat="1" ht="15" customHeight="1" x14ac:dyDescent="0.35">
      <c r="C522" s="192"/>
      <c r="D522" s="138"/>
      <c r="E522" s="67"/>
      <c r="F522" s="55"/>
    </row>
    <row r="523" spans="3:6" s="8" customFormat="1" ht="15" customHeight="1" x14ac:dyDescent="0.35">
      <c r="C523" s="192"/>
      <c r="D523" s="138"/>
      <c r="E523" s="67"/>
      <c r="F523" s="55"/>
    </row>
    <row r="524" spans="3:6" s="8" customFormat="1" ht="15" customHeight="1" x14ac:dyDescent="0.35">
      <c r="C524" s="192"/>
      <c r="D524" s="138"/>
      <c r="E524" s="67"/>
      <c r="F524" s="55"/>
    </row>
    <row r="525" spans="3:6" s="8" customFormat="1" ht="15" customHeight="1" x14ac:dyDescent="0.35">
      <c r="C525" s="192"/>
      <c r="D525" s="138"/>
      <c r="E525" s="67"/>
      <c r="F525" s="55"/>
    </row>
    <row r="526" spans="3:6" s="8" customFormat="1" ht="15" customHeight="1" x14ac:dyDescent="0.35">
      <c r="C526" s="192"/>
      <c r="D526" s="138"/>
      <c r="E526" s="67"/>
      <c r="F526" s="55"/>
    </row>
    <row r="527" spans="3:6" s="8" customFormat="1" ht="15" customHeight="1" x14ac:dyDescent="0.35">
      <c r="C527" s="192"/>
      <c r="D527" s="138"/>
      <c r="E527" s="67"/>
      <c r="F527" s="55"/>
    </row>
    <row r="528" spans="3:6" s="8" customFormat="1" ht="15" customHeight="1" x14ac:dyDescent="0.35">
      <c r="C528" s="192"/>
      <c r="D528" s="138"/>
      <c r="E528" s="67"/>
      <c r="F528" s="55"/>
    </row>
    <row r="529" spans="3:6" s="8" customFormat="1" ht="15" customHeight="1" x14ac:dyDescent="0.35">
      <c r="C529" s="192"/>
      <c r="D529" s="138"/>
      <c r="E529" s="67"/>
      <c r="F529" s="55"/>
    </row>
    <row r="530" spans="3:6" s="8" customFormat="1" ht="15" customHeight="1" x14ac:dyDescent="0.35">
      <c r="C530" s="192"/>
      <c r="D530" s="138"/>
      <c r="E530" s="67"/>
      <c r="F530" s="55"/>
    </row>
    <row r="531" spans="3:6" s="8" customFormat="1" ht="15" customHeight="1" x14ac:dyDescent="0.35">
      <c r="C531" s="192"/>
      <c r="D531" s="138"/>
      <c r="E531" s="67"/>
      <c r="F531" s="55"/>
    </row>
    <row r="532" spans="3:6" s="8" customFormat="1" ht="15" customHeight="1" x14ac:dyDescent="0.35">
      <c r="C532" s="192"/>
      <c r="D532" s="138"/>
      <c r="E532" s="67"/>
      <c r="F532" s="55"/>
    </row>
    <row r="533" spans="3:6" s="8" customFormat="1" ht="15" customHeight="1" x14ac:dyDescent="0.35">
      <c r="C533" s="192"/>
      <c r="D533" s="138"/>
      <c r="E533" s="67"/>
      <c r="F533" s="55"/>
    </row>
    <row r="534" spans="3:6" s="8" customFormat="1" ht="15" customHeight="1" x14ac:dyDescent="0.35">
      <c r="C534" s="192"/>
      <c r="D534" s="138"/>
      <c r="E534" s="67"/>
      <c r="F534" s="55"/>
    </row>
    <row r="535" spans="3:6" s="8" customFormat="1" ht="15" customHeight="1" x14ac:dyDescent="0.35">
      <c r="C535" s="192"/>
      <c r="D535" s="138"/>
      <c r="E535" s="67"/>
      <c r="F535" s="55"/>
    </row>
    <row r="536" spans="3:6" s="8" customFormat="1" ht="15" customHeight="1" x14ac:dyDescent="0.35">
      <c r="C536" s="192"/>
      <c r="D536" s="138"/>
      <c r="E536" s="67"/>
      <c r="F536" s="55"/>
    </row>
    <row r="537" spans="3:6" s="8" customFormat="1" ht="15" customHeight="1" x14ac:dyDescent="0.35">
      <c r="C537" s="192"/>
      <c r="D537" s="138"/>
      <c r="E537" s="67"/>
      <c r="F537" s="55"/>
    </row>
    <row r="538" spans="3:6" s="8" customFormat="1" ht="15" customHeight="1" x14ac:dyDescent="0.35">
      <c r="C538" s="192"/>
      <c r="D538" s="138"/>
      <c r="E538" s="67"/>
      <c r="F538" s="55"/>
    </row>
    <row r="539" spans="3:6" s="8" customFormat="1" ht="15" customHeight="1" x14ac:dyDescent="0.35">
      <c r="C539" s="192"/>
      <c r="D539" s="138"/>
      <c r="E539" s="67"/>
      <c r="F539" s="55"/>
    </row>
    <row r="540" spans="3:6" s="8" customFormat="1" ht="15" customHeight="1" x14ac:dyDescent="0.35">
      <c r="C540" s="192"/>
      <c r="D540" s="138"/>
      <c r="E540" s="67"/>
      <c r="F540" s="55"/>
    </row>
    <row r="541" spans="3:6" s="8" customFormat="1" ht="15" customHeight="1" x14ac:dyDescent="0.35">
      <c r="C541" s="192"/>
      <c r="D541" s="138"/>
      <c r="E541" s="67"/>
      <c r="F541" s="55"/>
    </row>
    <row r="542" spans="3:6" s="8" customFormat="1" ht="15" customHeight="1" x14ac:dyDescent="0.35">
      <c r="C542" s="192"/>
      <c r="D542" s="138"/>
      <c r="E542" s="67"/>
      <c r="F542" s="55"/>
    </row>
    <row r="543" spans="3:6" s="8" customFormat="1" ht="15" customHeight="1" x14ac:dyDescent="0.35">
      <c r="C543" s="192"/>
      <c r="D543" s="138"/>
      <c r="E543" s="67"/>
      <c r="F543" s="55"/>
    </row>
    <row r="544" spans="3:6" s="8" customFormat="1" ht="15" customHeight="1" x14ac:dyDescent="0.35">
      <c r="C544" s="192"/>
      <c r="D544" s="138"/>
      <c r="E544" s="67"/>
      <c r="F544" s="55"/>
    </row>
    <row r="545" spans="3:6" s="8" customFormat="1" ht="15" customHeight="1" x14ac:dyDescent="0.35">
      <c r="C545" s="192"/>
      <c r="D545" s="138"/>
      <c r="E545" s="67"/>
      <c r="F545" s="55"/>
    </row>
    <row r="546" spans="3:6" s="8" customFormat="1" ht="15" customHeight="1" x14ac:dyDescent="0.35">
      <c r="C546" s="192"/>
      <c r="D546" s="138"/>
      <c r="E546" s="67"/>
      <c r="F546" s="55"/>
    </row>
    <row r="547" spans="3:6" s="8" customFormat="1" ht="15" customHeight="1" x14ac:dyDescent="0.35">
      <c r="C547" s="192"/>
      <c r="D547" s="138"/>
      <c r="E547" s="67"/>
      <c r="F547" s="55"/>
    </row>
    <row r="548" spans="3:6" s="8" customFormat="1" ht="15" customHeight="1" x14ac:dyDescent="0.35">
      <c r="C548" s="192"/>
      <c r="D548" s="138"/>
      <c r="E548" s="67"/>
      <c r="F548" s="55"/>
    </row>
    <row r="549" spans="3:6" s="8" customFormat="1" ht="15" customHeight="1" x14ac:dyDescent="0.35">
      <c r="C549" s="192"/>
      <c r="D549" s="138"/>
      <c r="E549" s="67"/>
      <c r="F549" s="55"/>
    </row>
    <row r="550" spans="3:6" s="8" customFormat="1" ht="15" customHeight="1" x14ac:dyDescent="0.35">
      <c r="C550" s="192"/>
      <c r="D550" s="138"/>
      <c r="E550" s="67"/>
      <c r="F550" s="55"/>
    </row>
    <row r="551" spans="3:6" s="8" customFormat="1" ht="15" customHeight="1" x14ac:dyDescent="0.35">
      <c r="C551" s="192"/>
      <c r="D551" s="138"/>
      <c r="E551" s="67"/>
      <c r="F551" s="55"/>
    </row>
    <row r="552" spans="3:6" s="8" customFormat="1" ht="15" customHeight="1" x14ac:dyDescent="0.35">
      <c r="C552" s="192"/>
      <c r="D552" s="138"/>
      <c r="E552" s="67"/>
      <c r="F552" s="55"/>
    </row>
    <row r="553" spans="3:6" s="8" customFormat="1" ht="15" customHeight="1" x14ac:dyDescent="0.35">
      <c r="C553" s="192"/>
      <c r="D553" s="138"/>
      <c r="E553" s="67"/>
      <c r="F553" s="55"/>
    </row>
    <row r="554" spans="3:6" s="8" customFormat="1" ht="15" customHeight="1" x14ac:dyDescent="0.35">
      <c r="C554" s="192"/>
      <c r="D554" s="138"/>
      <c r="E554" s="67"/>
      <c r="F554" s="55"/>
    </row>
    <row r="555" spans="3:6" s="8" customFormat="1" ht="15" customHeight="1" x14ac:dyDescent="0.35">
      <c r="C555" s="192"/>
      <c r="D555" s="138"/>
      <c r="E555" s="67"/>
      <c r="F555" s="55"/>
    </row>
    <row r="556" spans="3:6" s="8" customFormat="1" ht="15" customHeight="1" x14ac:dyDescent="0.35">
      <c r="C556" s="192"/>
      <c r="D556" s="138"/>
      <c r="E556" s="67"/>
      <c r="F556" s="55"/>
    </row>
    <row r="557" spans="3:6" s="8" customFormat="1" ht="15" customHeight="1" x14ac:dyDescent="0.35">
      <c r="C557" s="192"/>
      <c r="D557" s="138"/>
      <c r="E557" s="67"/>
      <c r="F557" s="55"/>
    </row>
    <row r="558" spans="3:6" s="8" customFormat="1" ht="15" customHeight="1" x14ac:dyDescent="0.35">
      <c r="C558" s="192"/>
      <c r="D558" s="138"/>
      <c r="E558" s="67"/>
      <c r="F558" s="55"/>
    </row>
    <row r="559" spans="3:6" s="8" customFormat="1" ht="15" customHeight="1" x14ac:dyDescent="0.35">
      <c r="C559" s="192"/>
      <c r="D559" s="138"/>
      <c r="E559" s="67"/>
      <c r="F559" s="55"/>
    </row>
    <row r="560" spans="3:6" s="8" customFormat="1" ht="15" customHeight="1" x14ac:dyDescent="0.35">
      <c r="C560" s="192"/>
      <c r="D560" s="138"/>
      <c r="E560" s="67"/>
      <c r="F560" s="55"/>
    </row>
    <row r="561" spans="3:6" s="8" customFormat="1" ht="15" customHeight="1" x14ac:dyDescent="0.35">
      <c r="C561" s="192"/>
      <c r="D561" s="138"/>
      <c r="E561" s="67"/>
      <c r="F561" s="55"/>
    </row>
    <row r="562" spans="3:6" s="8" customFormat="1" ht="15" customHeight="1" x14ac:dyDescent="0.35">
      <c r="C562" s="192"/>
      <c r="D562" s="138"/>
      <c r="E562" s="67"/>
      <c r="F562" s="55"/>
    </row>
    <row r="563" spans="3:6" s="8" customFormat="1" ht="15" customHeight="1" x14ac:dyDescent="0.35">
      <c r="C563" s="192"/>
      <c r="D563" s="138"/>
      <c r="E563" s="67"/>
      <c r="F563" s="55"/>
    </row>
    <row r="564" spans="3:6" s="8" customFormat="1" ht="15" customHeight="1" x14ac:dyDescent="0.35">
      <c r="C564" s="192"/>
      <c r="D564" s="138"/>
      <c r="E564" s="67"/>
      <c r="F564" s="55"/>
    </row>
    <row r="565" spans="3:6" s="8" customFormat="1" ht="15" customHeight="1" x14ac:dyDescent="0.35">
      <c r="C565" s="192"/>
      <c r="D565" s="138"/>
      <c r="E565" s="67"/>
      <c r="F565" s="55"/>
    </row>
    <row r="566" spans="3:6" s="8" customFormat="1" ht="15" customHeight="1" x14ac:dyDescent="0.35">
      <c r="C566" s="192"/>
      <c r="D566" s="138"/>
      <c r="E566" s="67"/>
      <c r="F566" s="55"/>
    </row>
    <row r="567" spans="3:6" s="8" customFormat="1" ht="15" customHeight="1" x14ac:dyDescent="0.35">
      <c r="C567" s="192"/>
      <c r="D567" s="138"/>
      <c r="E567" s="67"/>
      <c r="F567" s="55"/>
    </row>
    <row r="568" spans="3:6" s="8" customFormat="1" ht="15" customHeight="1" x14ac:dyDescent="0.35">
      <c r="C568" s="192"/>
      <c r="D568" s="138"/>
      <c r="E568" s="67"/>
      <c r="F568" s="55"/>
    </row>
    <row r="569" spans="3:6" s="8" customFormat="1" ht="15" customHeight="1" x14ac:dyDescent="0.35">
      <c r="C569" s="192"/>
      <c r="D569" s="138"/>
      <c r="E569" s="67"/>
      <c r="F569" s="55"/>
    </row>
    <row r="570" spans="3:6" s="8" customFormat="1" ht="15" customHeight="1" x14ac:dyDescent="0.35">
      <c r="C570" s="192"/>
      <c r="D570" s="138"/>
      <c r="E570" s="67"/>
      <c r="F570" s="55"/>
    </row>
    <row r="571" spans="3:6" s="8" customFormat="1" ht="15" customHeight="1" x14ac:dyDescent="0.35">
      <c r="C571" s="192"/>
      <c r="D571" s="138"/>
      <c r="E571" s="67"/>
      <c r="F571" s="55"/>
    </row>
    <row r="572" spans="3:6" s="8" customFormat="1" ht="15" customHeight="1" x14ac:dyDescent="0.35">
      <c r="C572" s="192"/>
      <c r="D572" s="138"/>
      <c r="E572" s="67"/>
      <c r="F572" s="55"/>
    </row>
    <row r="573" spans="3:6" s="8" customFormat="1" ht="15" customHeight="1" x14ac:dyDescent="0.35">
      <c r="C573" s="192"/>
      <c r="D573" s="138"/>
      <c r="E573" s="67"/>
      <c r="F573" s="55"/>
    </row>
    <row r="574" spans="3:6" s="8" customFormat="1" ht="15" customHeight="1" x14ac:dyDescent="0.35">
      <c r="C574" s="192"/>
      <c r="D574" s="138"/>
      <c r="E574" s="67"/>
      <c r="F574" s="55"/>
    </row>
    <row r="575" spans="3:6" s="8" customFormat="1" ht="15" customHeight="1" x14ac:dyDescent="0.35">
      <c r="C575" s="192"/>
      <c r="D575" s="138"/>
      <c r="E575" s="67"/>
      <c r="F575" s="55"/>
    </row>
    <row r="576" spans="3:6" s="8" customFormat="1" ht="15" customHeight="1" x14ac:dyDescent="0.35">
      <c r="C576" s="192"/>
      <c r="D576" s="138"/>
      <c r="E576" s="67"/>
      <c r="F576" s="55"/>
    </row>
    <row r="577" spans="3:6" s="8" customFormat="1" ht="15" customHeight="1" x14ac:dyDescent="0.35">
      <c r="C577" s="192"/>
      <c r="D577" s="138"/>
      <c r="E577" s="67"/>
      <c r="F577" s="55"/>
    </row>
    <row r="578" spans="3:6" s="8" customFormat="1" ht="15" customHeight="1" x14ac:dyDescent="0.35">
      <c r="C578" s="192"/>
      <c r="D578" s="138"/>
      <c r="E578" s="67"/>
      <c r="F578" s="55"/>
    </row>
    <row r="579" spans="3:6" s="8" customFormat="1" ht="15" customHeight="1" x14ac:dyDescent="0.35">
      <c r="C579" s="192"/>
      <c r="D579" s="138"/>
      <c r="E579" s="67"/>
      <c r="F579" s="55"/>
    </row>
    <row r="580" spans="3:6" s="8" customFormat="1" ht="15" customHeight="1" x14ac:dyDescent="0.35">
      <c r="C580" s="192"/>
      <c r="D580" s="138"/>
      <c r="E580" s="67"/>
      <c r="F580" s="55"/>
    </row>
    <row r="581" spans="3:6" s="8" customFormat="1" ht="15" customHeight="1" x14ac:dyDescent="0.35">
      <c r="C581" s="192"/>
      <c r="D581" s="138"/>
      <c r="E581" s="67"/>
      <c r="F581" s="55"/>
    </row>
    <row r="582" spans="3:6" s="8" customFormat="1" ht="15" customHeight="1" x14ac:dyDescent="0.35">
      <c r="C582" s="192"/>
      <c r="D582" s="138"/>
      <c r="E582" s="67"/>
      <c r="F582" s="55"/>
    </row>
    <row r="583" spans="3:6" s="8" customFormat="1" ht="15" customHeight="1" x14ac:dyDescent="0.35">
      <c r="C583" s="192"/>
      <c r="D583" s="138"/>
      <c r="E583" s="67"/>
      <c r="F583" s="55"/>
    </row>
    <row r="584" spans="3:6" s="8" customFormat="1" ht="15" customHeight="1" x14ac:dyDescent="0.35">
      <c r="C584" s="192"/>
      <c r="D584" s="138"/>
      <c r="E584" s="67"/>
      <c r="F584" s="55"/>
    </row>
    <row r="585" spans="3:6" s="8" customFormat="1" ht="15" customHeight="1" x14ac:dyDescent="0.35">
      <c r="C585" s="192"/>
      <c r="D585" s="138"/>
      <c r="E585" s="67"/>
      <c r="F585" s="55"/>
    </row>
    <row r="586" spans="3:6" s="8" customFormat="1" ht="15" customHeight="1" x14ac:dyDescent="0.35">
      <c r="C586" s="192"/>
      <c r="D586" s="138"/>
      <c r="E586" s="67"/>
      <c r="F586" s="55"/>
    </row>
    <row r="587" spans="3:6" s="8" customFormat="1" ht="15" customHeight="1" x14ac:dyDescent="0.35">
      <c r="C587" s="192"/>
      <c r="D587" s="138"/>
      <c r="E587" s="67"/>
      <c r="F587" s="55"/>
    </row>
    <row r="588" spans="3:6" s="8" customFormat="1" ht="15" customHeight="1" x14ac:dyDescent="0.35">
      <c r="C588" s="192"/>
      <c r="D588" s="138"/>
      <c r="E588" s="67"/>
      <c r="F588" s="55"/>
    </row>
    <row r="589" spans="3:6" s="8" customFormat="1" ht="15" customHeight="1" x14ac:dyDescent="0.35">
      <c r="C589" s="192"/>
      <c r="D589" s="138"/>
      <c r="E589" s="67"/>
      <c r="F589" s="55"/>
    </row>
    <row r="590" spans="3:6" s="8" customFormat="1" ht="15" customHeight="1" x14ac:dyDescent="0.35">
      <c r="C590" s="192"/>
      <c r="D590" s="138"/>
      <c r="E590" s="67"/>
      <c r="F590" s="55"/>
    </row>
    <row r="591" spans="3:6" s="8" customFormat="1" ht="15" customHeight="1" x14ac:dyDescent="0.35">
      <c r="C591" s="192"/>
      <c r="D591" s="138"/>
      <c r="E591" s="67"/>
      <c r="F591" s="55"/>
    </row>
    <row r="592" spans="3:6" s="8" customFormat="1" ht="15" customHeight="1" x14ac:dyDescent="0.35">
      <c r="C592" s="192"/>
      <c r="D592" s="138"/>
      <c r="E592" s="67"/>
      <c r="F592" s="55"/>
    </row>
    <row r="593" spans="3:6" s="8" customFormat="1" ht="15" customHeight="1" x14ac:dyDescent="0.35">
      <c r="C593" s="192"/>
      <c r="D593" s="138"/>
      <c r="E593" s="67"/>
      <c r="F593" s="55"/>
    </row>
    <row r="594" spans="3:6" s="8" customFormat="1" ht="15" customHeight="1" x14ac:dyDescent="0.35">
      <c r="C594" s="192"/>
      <c r="D594" s="138"/>
      <c r="E594" s="67"/>
      <c r="F594" s="55"/>
    </row>
    <row r="595" spans="3:6" s="8" customFormat="1" ht="15" customHeight="1" x14ac:dyDescent="0.35">
      <c r="C595" s="192"/>
      <c r="D595" s="138"/>
      <c r="E595" s="67"/>
      <c r="F595" s="55"/>
    </row>
    <row r="596" spans="3:6" s="8" customFormat="1" ht="15" customHeight="1" x14ac:dyDescent="0.35">
      <c r="C596" s="192"/>
      <c r="D596" s="138"/>
      <c r="E596" s="67"/>
      <c r="F596" s="55"/>
    </row>
    <row r="597" spans="3:6" s="8" customFormat="1" ht="15" customHeight="1" x14ac:dyDescent="0.35">
      <c r="C597" s="192"/>
      <c r="D597" s="138"/>
      <c r="E597" s="67"/>
      <c r="F597" s="55"/>
    </row>
    <row r="598" spans="3:6" s="8" customFormat="1" ht="15" customHeight="1" x14ac:dyDescent="0.35">
      <c r="C598" s="192"/>
      <c r="D598" s="138"/>
      <c r="E598" s="67"/>
      <c r="F598" s="55"/>
    </row>
    <row r="599" spans="3:6" s="8" customFormat="1" ht="15" customHeight="1" x14ac:dyDescent="0.35">
      <c r="C599" s="192"/>
      <c r="D599" s="138"/>
      <c r="E599" s="67"/>
      <c r="F599" s="55"/>
    </row>
    <row r="600" spans="3:6" s="8" customFormat="1" ht="15" customHeight="1" x14ac:dyDescent="0.35">
      <c r="C600" s="192"/>
      <c r="D600" s="138"/>
      <c r="E600" s="67"/>
      <c r="F600" s="55"/>
    </row>
    <row r="601" spans="3:6" s="8" customFormat="1" ht="15" customHeight="1" x14ac:dyDescent="0.35">
      <c r="C601" s="192"/>
      <c r="D601" s="138"/>
      <c r="E601" s="67"/>
      <c r="F601" s="55"/>
    </row>
    <row r="602" spans="3:6" s="8" customFormat="1" ht="15" customHeight="1" x14ac:dyDescent="0.35">
      <c r="C602" s="192"/>
      <c r="D602" s="138"/>
      <c r="E602" s="67"/>
      <c r="F602" s="55"/>
    </row>
    <row r="603" spans="3:6" s="8" customFormat="1" ht="15" customHeight="1" x14ac:dyDescent="0.35">
      <c r="C603" s="192"/>
      <c r="D603" s="138"/>
      <c r="E603" s="67"/>
      <c r="F603" s="55"/>
    </row>
    <row r="604" spans="3:6" s="8" customFormat="1" ht="15" customHeight="1" x14ac:dyDescent="0.35">
      <c r="C604" s="192"/>
      <c r="D604" s="138"/>
      <c r="E604" s="67"/>
      <c r="F604" s="55"/>
    </row>
    <row r="605" spans="3:6" s="8" customFormat="1" ht="15" customHeight="1" x14ac:dyDescent="0.35">
      <c r="C605" s="192"/>
      <c r="D605" s="138"/>
      <c r="E605" s="67"/>
      <c r="F605" s="55"/>
    </row>
    <row r="606" spans="3:6" s="8" customFormat="1" ht="15" customHeight="1" x14ac:dyDescent="0.35">
      <c r="C606" s="192"/>
      <c r="D606" s="138"/>
      <c r="E606" s="67"/>
      <c r="F606" s="55"/>
    </row>
    <row r="607" spans="3:6" s="8" customFormat="1" ht="15" customHeight="1" x14ac:dyDescent="0.35">
      <c r="C607" s="192"/>
      <c r="D607" s="138"/>
      <c r="E607" s="67"/>
      <c r="F607" s="55"/>
    </row>
    <row r="608" spans="3:6" s="8" customFormat="1" ht="15" customHeight="1" x14ac:dyDescent="0.35">
      <c r="C608" s="192"/>
      <c r="D608" s="138"/>
      <c r="E608" s="67"/>
      <c r="F608" s="55"/>
    </row>
    <row r="609" spans="3:6" s="8" customFormat="1" ht="15" customHeight="1" x14ac:dyDescent="0.35">
      <c r="C609" s="192"/>
      <c r="D609" s="138"/>
      <c r="E609" s="67"/>
      <c r="F609" s="55"/>
    </row>
    <row r="610" spans="3:6" s="8" customFormat="1" ht="15" customHeight="1" x14ac:dyDescent="0.35">
      <c r="C610" s="192"/>
      <c r="D610" s="138"/>
      <c r="E610" s="67"/>
      <c r="F610" s="55"/>
    </row>
    <row r="611" spans="3:6" s="8" customFormat="1" ht="15" customHeight="1" x14ac:dyDescent="0.35">
      <c r="C611" s="192"/>
      <c r="D611" s="138"/>
      <c r="E611" s="67"/>
      <c r="F611" s="55"/>
    </row>
    <row r="612" spans="3:6" s="8" customFormat="1" ht="15" customHeight="1" x14ac:dyDescent="0.35">
      <c r="C612" s="192"/>
      <c r="D612" s="138"/>
      <c r="E612" s="67"/>
      <c r="F612" s="55"/>
    </row>
    <row r="613" spans="3:6" s="8" customFormat="1" ht="15" customHeight="1" x14ac:dyDescent="0.35">
      <c r="C613" s="192"/>
      <c r="D613" s="138"/>
      <c r="E613" s="67"/>
      <c r="F613" s="55"/>
    </row>
    <row r="614" spans="3:6" s="8" customFormat="1" ht="15" customHeight="1" x14ac:dyDescent="0.35">
      <c r="C614" s="192"/>
      <c r="D614" s="138"/>
      <c r="E614" s="67"/>
      <c r="F614" s="55"/>
    </row>
    <row r="615" spans="3:6" s="8" customFormat="1" ht="15" customHeight="1" x14ac:dyDescent="0.35">
      <c r="C615" s="192"/>
      <c r="D615" s="138"/>
      <c r="E615" s="67"/>
      <c r="F615" s="55"/>
    </row>
    <row r="616" spans="3:6" s="8" customFormat="1" ht="15" customHeight="1" x14ac:dyDescent="0.35">
      <c r="C616" s="192"/>
      <c r="D616" s="138"/>
      <c r="E616" s="67"/>
      <c r="F616" s="55"/>
    </row>
    <row r="617" spans="3:6" s="8" customFormat="1" ht="15" customHeight="1" x14ac:dyDescent="0.35">
      <c r="C617" s="192"/>
      <c r="D617" s="138"/>
      <c r="E617" s="67"/>
      <c r="F617" s="55"/>
    </row>
    <row r="618" spans="3:6" s="8" customFormat="1" ht="15" customHeight="1" x14ac:dyDescent="0.35">
      <c r="C618" s="192"/>
      <c r="D618" s="138"/>
      <c r="E618" s="67"/>
      <c r="F618" s="55"/>
    </row>
    <row r="619" spans="3:6" s="8" customFormat="1" ht="15" customHeight="1" x14ac:dyDescent="0.35">
      <c r="C619" s="192"/>
      <c r="D619" s="138"/>
      <c r="E619" s="67"/>
      <c r="F619" s="55"/>
    </row>
    <row r="620" spans="3:6" s="8" customFormat="1" ht="15" customHeight="1" x14ac:dyDescent="0.35">
      <c r="C620" s="192"/>
      <c r="D620" s="138"/>
      <c r="E620" s="67"/>
      <c r="F620" s="55"/>
    </row>
    <row r="621" spans="3:6" s="8" customFormat="1" ht="15" customHeight="1" x14ac:dyDescent="0.35">
      <c r="C621" s="192"/>
      <c r="D621" s="138"/>
      <c r="E621" s="67"/>
      <c r="F621" s="55"/>
    </row>
    <row r="622" spans="3:6" s="8" customFormat="1" ht="15" customHeight="1" x14ac:dyDescent="0.35">
      <c r="C622" s="192"/>
      <c r="D622" s="138"/>
      <c r="E622" s="67"/>
      <c r="F622" s="55"/>
    </row>
    <row r="623" spans="3:6" s="8" customFormat="1" ht="15" customHeight="1" x14ac:dyDescent="0.35">
      <c r="C623" s="192"/>
      <c r="D623" s="138"/>
      <c r="E623" s="67"/>
      <c r="F623" s="55"/>
    </row>
    <row r="624" spans="3:6" s="8" customFormat="1" ht="15" customHeight="1" x14ac:dyDescent="0.35">
      <c r="C624" s="192"/>
      <c r="D624" s="138"/>
      <c r="E624" s="67"/>
      <c r="F624" s="55"/>
    </row>
    <row r="625" spans="3:6" s="8" customFormat="1" ht="15" customHeight="1" x14ac:dyDescent="0.35">
      <c r="C625" s="192"/>
      <c r="D625" s="138"/>
      <c r="E625" s="67"/>
      <c r="F625" s="55"/>
    </row>
    <row r="626" spans="3:6" s="8" customFormat="1" ht="15" customHeight="1" x14ac:dyDescent="0.35">
      <c r="C626" s="192"/>
      <c r="D626" s="138"/>
      <c r="E626" s="67"/>
      <c r="F626" s="55"/>
    </row>
    <row r="627" spans="3:6" s="8" customFormat="1" ht="15" customHeight="1" x14ac:dyDescent="0.35">
      <c r="C627" s="192"/>
      <c r="D627" s="138"/>
      <c r="E627" s="67"/>
      <c r="F627" s="55"/>
    </row>
    <row r="628" spans="3:6" s="8" customFormat="1" ht="15" customHeight="1" x14ac:dyDescent="0.35">
      <c r="C628" s="192"/>
      <c r="D628" s="138"/>
      <c r="E628" s="67"/>
      <c r="F628" s="55"/>
    </row>
    <row r="629" spans="3:6" s="8" customFormat="1" ht="15" customHeight="1" x14ac:dyDescent="0.35">
      <c r="C629" s="192"/>
      <c r="D629" s="138"/>
      <c r="E629" s="67"/>
      <c r="F629" s="55"/>
    </row>
    <row r="630" spans="3:6" s="8" customFormat="1" ht="15" customHeight="1" x14ac:dyDescent="0.35">
      <c r="C630" s="192"/>
      <c r="D630" s="138"/>
      <c r="E630" s="67"/>
      <c r="F630" s="55"/>
    </row>
    <row r="631" spans="3:6" s="8" customFormat="1" ht="15" customHeight="1" x14ac:dyDescent="0.35">
      <c r="C631" s="192"/>
      <c r="D631" s="138"/>
      <c r="E631" s="67"/>
      <c r="F631" s="55"/>
    </row>
    <row r="632" spans="3:6" s="8" customFormat="1" ht="15" customHeight="1" x14ac:dyDescent="0.35">
      <c r="C632" s="192"/>
      <c r="D632" s="138"/>
      <c r="E632" s="67"/>
      <c r="F632" s="55"/>
    </row>
    <row r="633" spans="3:6" s="8" customFormat="1" ht="15" customHeight="1" x14ac:dyDescent="0.35">
      <c r="C633" s="192"/>
      <c r="D633" s="138"/>
      <c r="E633" s="67"/>
      <c r="F633" s="55"/>
    </row>
    <row r="634" spans="3:6" s="8" customFormat="1" ht="15" customHeight="1" x14ac:dyDescent="0.35">
      <c r="C634" s="192"/>
      <c r="D634" s="138"/>
      <c r="E634" s="67"/>
      <c r="F634" s="55"/>
    </row>
    <row r="635" spans="3:6" s="8" customFormat="1" ht="15" customHeight="1" x14ac:dyDescent="0.35">
      <c r="C635" s="192"/>
      <c r="D635" s="138"/>
      <c r="E635" s="67"/>
      <c r="F635" s="55"/>
    </row>
    <row r="636" spans="3:6" s="8" customFormat="1" ht="15" customHeight="1" x14ac:dyDescent="0.35">
      <c r="C636" s="192"/>
      <c r="D636" s="138"/>
      <c r="E636" s="67"/>
      <c r="F636" s="55"/>
    </row>
    <row r="637" spans="3:6" s="8" customFormat="1" ht="15" customHeight="1" x14ac:dyDescent="0.35">
      <c r="C637" s="192"/>
      <c r="D637" s="138"/>
      <c r="E637" s="67"/>
      <c r="F637" s="55"/>
    </row>
    <row r="638" spans="3:6" s="8" customFormat="1" ht="15" customHeight="1" x14ac:dyDescent="0.35">
      <c r="C638" s="192"/>
      <c r="D638" s="138"/>
      <c r="E638" s="67"/>
      <c r="F638" s="55"/>
    </row>
    <row r="639" spans="3:6" s="8" customFormat="1" ht="15" customHeight="1" x14ac:dyDescent="0.35">
      <c r="C639" s="192"/>
      <c r="D639" s="138"/>
      <c r="E639" s="67"/>
      <c r="F639" s="55"/>
    </row>
    <row r="640" spans="3:6" s="8" customFormat="1" ht="15" customHeight="1" x14ac:dyDescent="0.35">
      <c r="C640" s="192"/>
      <c r="D640" s="138"/>
      <c r="E640" s="67"/>
      <c r="F640" s="55"/>
    </row>
    <row r="641" spans="3:6" s="8" customFormat="1" ht="15" customHeight="1" x14ac:dyDescent="0.35">
      <c r="C641" s="192"/>
      <c r="D641" s="138"/>
      <c r="E641" s="67"/>
      <c r="F641" s="55"/>
    </row>
    <row r="642" spans="3:6" s="8" customFormat="1" ht="15" customHeight="1" x14ac:dyDescent="0.35">
      <c r="C642" s="192"/>
      <c r="D642" s="138"/>
      <c r="E642" s="67"/>
      <c r="F642" s="55"/>
    </row>
    <row r="643" spans="3:6" s="8" customFormat="1" ht="15" customHeight="1" x14ac:dyDescent="0.35">
      <c r="C643" s="192"/>
      <c r="D643" s="138"/>
      <c r="E643" s="67"/>
      <c r="F643" s="55"/>
    </row>
    <row r="644" spans="3:6" s="8" customFormat="1" ht="15" customHeight="1" x14ac:dyDescent="0.35">
      <c r="C644" s="192"/>
      <c r="D644" s="138"/>
      <c r="E644" s="67"/>
      <c r="F644" s="55"/>
    </row>
    <row r="645" spans="3:6" s="8" customFormat="1" ht="15" customHeight="1" x14ac:dyDescent="0.35">
      <c r="C645" s="192"/>
      <c r="D645" s="138"/>
      <c r="E645" s="67"/>
      <c r="F645" s="55"/>
    </row>
    <row r="646" spans="3:6" s="8" customFormat="1" ht="15" customHeight="1" x14ac:dyDescent="0.35">
      <c r="C646" s="192"/>
      <c r="D646" s="138"/>
      <c r="E646" s="67"/>
      <c r="F646" s="55"/>
    </row>
    <row r="647" spans="3:6" s="8" customFormat="1" ht="15" customHeight="1" x14ac:dyDescent="0.35">
      <c r="C647" s="192"/>
      <c r="D647" s="138"/>
      <c r="E647" s="67"/>
      <c r="F647" s="55"/>
    </row>
    <row r="648" spans="3:6" s="8" customFormat="1" ht="15" customHeight="1" x14ac:dyDescent="0.35">
      <c r="C648" s="192"/>
      <c r="D648" s="138"/>
      <c r="E648" s="67"/>
      <c r="F648" s="55"/>
    </row>
    <row r="649" spans="3:6" s="8" customFormat="1" ht="15" customHeight="1" x14ac:dyDescent="0.35">
      <c r="C649" s="192"/>
      <c r="D649" s="138"/>
      <c r="E649" s="67"/>
      <c r="F649" s="55"/>
    </row>
    <row r="650" spans="3:6" s="8" customFormat="1" ht="15" customHeight="1" x14ac:dyDescent="0.35">
      <c r="C650" s="192"/>
      <c r="D650" s="138"/>
      <c r="E650" s="67"/>
      <c r="F650" s="55"/>
    </row>
    <row r="651" spans="3:6" s="8" customFormat="1" ht="15" customHeight="1" x14ac:dyDescent="0.35">
      <c r="C651" s="192"/>
      <c r="D651" s="138"/>
      <c r="E651" s="67"/>
      <c r="F651" s="55"/>
    </row>
    <row r="652" spans="3:6" s="8" customFormat="1" ht="15" customHeight="1" x14ac:dyDescent="0.35">
      <c r="C652" s="192"/>
      <c r="D652" s="138"/>
      <c r="E652" s="67"/>
      <c r="F652" s="55"/>
    </row>
    <row r="653" spans="3:6" s="8" customFormat="1" ht="15" customHeight="1" x14ac:dyDescent="0.35">
      <c r="C653" s="192"/>
      <c r="D653" s="138"/>
      <c r="E653" s="67"/>
      <c r="F653" s="55"/>
    </row>
    <row r="654" spans="3:6" s="8" customFormat="1" ht="15" customHeight="1" x14ac:dyDescent="0.35">
      <c r="C654" s="192"/>
      <c r="D654" s="138"/>
      <c r="E654" s="67"/>
      <c r="F654" s="55"/>
    </row>
    <row r="655" spans="3:6" s="8" customFormat="1" ht="15" customHeight="1" x14ac:dyDescent="0.35">
      <c r="C655" s="192"/>
      <c r="D655" s="138"/>
      <c r="E655" s="67"/>
      <c r="F655" s="55"/>
    </row>
    <row r="656" spans="3:6" s="8" customFormat="1" ht="15" customHeight="1" x14ac:dyDescent="0.35">
      <c r="C656" s="192"/>
      <c r="D656" s="138"/>
      <c r="E656" s="67"/>
      <c r="F656" s="55"/>
    </row>
    <row r="657" spans="3:6" s="8" customFormat="1" ht="15" customHeight="1" x14ac:dyDescent="0.35">
      <c r="C657" s="192"/>
      <c r="D657" s="138"/>
      <c r="E657" s="67"/>
      <c r="F657" s="55"/>
    </row>
    <row r="658" spans="3:6" s="8" customFormat="1" ht="15" customHeight="1" x14ac:dyDescent="0.35">
      <c r="C658" s="192"/>
      <c r="D658" s="138"/>
      <c r="E658" s="67"/>
      <c r="F658" s="55"/>
    </row>
    <row r="659" spans="3:6" s="8" customFormat="1" ht="15" customHeight="1" x14ac:dyDescent="0.35">
      <c r="C659" s="192"/>
      <c r="D659" s="138"/>
      <c r="E659" s="67"/>
      <c r="F659" s="55"/>
    </row>
    <row r="660" spans="3:6" s="8" customFormat="1" ht="15" customHeight="1" x14ac:dyDescent="0.35">
      <c r="C660" s="192"/>
      <c r="D660" s="138"/>
      <c r="E660" s="67"/>
      <c r="F660" s="55"/>
    </row>
    <row r="661" spans="3:6" s="8" customFormat="1" ht="15" customHeight="1" x14ac:dyDescent="0.35">
      <c r="C661" s="192"/>
      <c r="D661" s="138"/>
      <c r="E661" s="67"/>
      <c r="F661" s="55"/>
    </row>
    <row r="662" spans="3:6" s="8" customFormat="1" ht="15" customHeight="1" x14ac:dyDescent="0.35">
      <c r="C662" s="192"/>
      <c r="D662" s="138"/>
      <c r="E662" s="67"/>
      <c r="F662" s="55"/>
    </row>
    <row r="663" spans="3:6" s="8" customFormat="1" ht="15" customHeight="1" x14ac:dyDescent="0.35">
      <c r="C663" s="192"/>
      <c r="D663" s="138"/>
      <c r="E663" s="67"/>
      <c r="F663" s="55"/>
    </row>
    <row r="664" spans="3:6" s="8" customFormat="1" ht="15" customHeight="1" x14ac:dyDescent="0.35">
      <c r="C664" s="192"/>
      <c r="D664" s="138"/>
      <c r="E664" s="67"/>
      <c r="F664" s="55"/>
    </row>
    <row r="665" spans="3:6" s="8" customFormat="1" ht="15" customHeight="1" x14ac:dyDescent="0.35">
      <c r="C665" s="192"/>
      <c r="D665" s="138"/>
      <c r="E665" s="67"/>
      <c r="F665" s="55"/>
    </row>
    <row r="666" spans="3:6" s="8" customFormat="1" ht="15" customHeight="1" x14ac:dyDescent="0.35">
      <c r="C666" s="192"/>
      <c r="D666" s="138"/>
      <c r="E666" s="67"/>
      <c r="F666" s="55"/>
    </row>
    <row r="667" spans="3:6" s="8" customFormat="1" ht="15" customHeight="1" x14ac:dyDescent="0.35">
      <c r="C667" s="192"/>
      <c r="D667" s="138"/>
      <c r="E667" s="67"/>
      <c r="F667" s="55"/>
    </row>
    <row r="668" spans="3:6" s="8" customFormat="1" ht="15" customHeight="1" x14ac:dyDescent="0.35">
      <c r="C668" s="192"/>
      <c r="D668" s="138"/>
      <c r="E668" s="67"/>
      <c r="F668" s="55"/>
    </row>
    <row r="669" spans="3:6" s="8" customFormat="1" ht="15" customHeight="1" x14ac:dyDescent="0.35">
      <c r="C669" s="192"/>
      <c r="D669" s="138"/>
      <c r="E669" s="67"/>
      <c r="F669" s="55"/>
    </row>
    <row r="670" spans="3:6" s="8" customFormat="1" ht="15" customHeight="1" x14ac:dyDescent="0.35">
      <c r="C670" s="192"/>
      <c r="D670" s="138"/>
      <c r="E670" s="67"/>
      <c r="F670" s="55"/>
    </row>
    <row r="671" spans="3:6" s="8" customFormat="1" ht="15" customHeight="1" x14ac:dyDescent="0.35">
      <c r="C671" s="192"/>
      <c r="D671" s="138"/>
      <c r="E671" s="67"/>
      <c r="F671" s="55"/>
    </row>
    <row r="672" spans="3:6" s="8" customFormat="1" ht="15" customHeight="1" x14ac:dyDescent="0.35">
      <c r="C672" s="192"/>
      <c r="D672" s="138"/>
      <c r="E672" s="67"/>
      <c r="F672" s="55"/>
    </row>
    <row r="673" spans="3:6" s="8" customFormat="1" ht="15" customHeight="1" x14ac:dyDescent="0.35">
      <c r="C673" s="192"/>
      <c r="D673" s="138"/>
      <c r="E673" s="67"/>
      <c r="F673" s="55"/>
    </row>
    <row r="674" spans="3:6" s="8" customFormat="1" ht="15" customHeight="1" x14ac:dyDescent="0.35">
      <c r="C674" s="192"/>
      <c r="D674" s="138"/>
      <c r="E674" s="67"/>
      <c r="F674" s="55"/>
    </row>
    <row r="675" spans="3:6" s="8" customFormat="1" ht="15" customHeight="1" x14ac:dyDescent="0.35">
      <c r="C675" s="192"/>
      <c r="D675" s="138"/>
      <c r="E675" s="67"/>
      <c r="F675" s="55"/>
    </row>
    <row r="676" spans="3:6" s="8" customFormat="1" ht="15" customHeight="1" x14ac:dyDescent="0.35">
      <c r="C676" s="192"/>
      <c r="D676" s="138"/>
      <c r="E676" s="67"/>
      <c r="F676" s="55"/>
    </row>
    <row r="677" spans="3:6" s="8" customFormat="1" ht="15" customHeight="1" x14ac:dyDescent="0.35">
      <c r="C677" s="192"/>
      <c r="D677" s="138"/>
      <c r="E677" s="67"/>
      <c r="F677" s="55"/>
    </row>
    <row r="678" spans="3:6" s="8" customFormat="1" ht="15" customHeight="1" x14ac:dyDescent="0.35">
      <c r="C678" s="192"/>
      <c r="D678" s="138"/>
      <c r="E678" s="67"/>
      <c r="F678" s="55"/>
    </row>
    <row r="679" spans="3:6" s="8" customFormat="1" ht="15" customHeight="1" x14ac:dyDescent="0.35">
      <c r="C679" s="192"/>
      <c r="D679" s="138"/>
      <c r="E679" s="67"/>
      <c r="F679" s="55"/>
    </row>
    <row r="680" spans="3:6" s="8" customFormat="1" ht="15" customHeight="1" x14ac:dyDescent="0.35">
      <c r="C680" s="192"/>
      <c r="D680" s="138"/>
      <c r="E680" s="67"/>
      <c r="F680" s="55"/>
    </row>
    <row r="681" spans="3:6" s="8" customFormat="1" ht="15" customHeight="1" x14ac:dyDescent="0.35">
      <c r="C681" s="192"/>
      <c r="D681" s="138"/>
      <c r="E681" s="67"/>
      <c r="F681" s="55"/>
    </row>
    <row r="682" spans="3:6" s="8" customFormat="1" ht="15" customHeight="1" x14ac:dyDescent="0.35">
      <c r="C682" s="192"/>
      <c r="D682" s="138"/>
      <c r="E682" s="67"/>
      <c r="F682" s="55"/>
    </row>
    <row r="683" spans="3:6" s="8" customFormat="1" ht="15" customHeight="1" x14ac:dyDescent="0.35">
      <c r="C683" s="192"/>
      <c r="D683" s="138"/>
      <c r="E683" s="67"/>
      <c r="F683" s="55"/>
    </row>
    <row r="684" spans="3:6" s="8" customFormat="1" ht="15" customHeight="1" x14ac:dyDescent="0.35">
      <c r="C684" s="192"/>
      <c r="D684" s="138"/>
      <c r="E684" s="67"/>
      <c r="F684" s="55"/>
    </row>
    <row r="685" spans="3:6" s="8" customFormat="1" ht="15" customHeight="1" x14ac:dyDescent="0.35">
      <c r="C685" s="192"/>
      <c r="D685" s="138"/>
      <c r="E685" s="67"/>
      <c r="F685" s="55"/>
    </row>
    <row r="686" spans="3:6" s="8" customFormat="1" ht="15" customHeight="1" x14ac:dyDescent="0.35">
      <c r="C686" s="192"/>
      <c r="D686" s="138"/>
      <c r="E686" s="67"/>
      <c r="F686" s="55"/>
    </row>
    <row r="687" spans="3:6" s="8" customFormat="1" ht="15" customHeight="1" x14ac:dyDescent="0.35">
      <c r="C687" s="192"/>
      <c r="D687" s="138"/>
      <c r="E687" s="67"/>
      <c r="F687" s="55"/>
    </row>
    <row r="688" spans="3:6" s="8" customFormat="1" ht="15" customHeight="1" x14ac:dyDescent="0.35">
      <c r="C688" s="192"/>
      <c r="D688" s="138"/>
      <c r="E688" s="67"/>
      <c r="F688" s="55"/>
    </row>
    <row r="689" spans="3:6" s="8" customFormat="1" ht="15" customHeight="1" x14ac:dyDescent="0.35">
      <c r="C689" s="192"/>
      <c r="D689" s="138"/>
      <c r="E689" s="67"/>
      <c r="F689" s="55"/>
    </row>
    <row r="690" spans="3:6" s="8" customFormat="1" ht="15" customHeight="1" x14ac:dyDescent="0.35">
      <c r="C690" s="192"/>
      <c r="D690" s="138"/>
      <c r="E690" s="67"/>
      <c r="F690" s="55"/>
    </row>
    <row r="691" spans="3:6" s="8" customFormat="1" ht="15" customHeight="1" x14ac:dyDescent="0.35">
      <c r="C691" s="192"/>
      <c r="D691" s="138"/>
      <c r="E691" s="67"/>
      <c r="F691" s="55"/>
    </row>
    <row r="692" spans="3:6" s="8" customFormat="1" ht="15" customHeight="1" x14ac:dyDescent="0.35">
      <c r="C692" s="192"/>
      <c r="D692" s="138"/>
      <c r="E692" s="67"/>
      <c r="F692" s="55"/>
    </row>
    <row r="693" spans="3:6" s="8" customFormat="1" ht="15" customHeight="1" x14ac:dyDescent="0.35">
      <c r="C693" s="192"/>
      <c r="D693" s="138"/>
      <c r="E693" s="67"/>
      <c r="F693" s="55"/>
    </row>
    <row r="694" spans="3:6" s="8" customFormat="1" ht="15" customHeight="1" x14ac:dyDescent="0.35">
      <c r="C694" s="192"/>
      <c r="D694" s="138"/>
      <c r="E694" s="67"/>
      <c r="F694" s="55"/>
    </row>
    <row r="695" spans="3:6" s="8" customFormat="1" ht="15" customHeight="1" x14ac:dyDescent="0.35">
      <c r="C695" s="192"/>
      <c r="D695" s="138"/>
      <c r="E695" s="67"/>
      <c r="F695" s="55"/>
    </row>
    <row r="696" spans="3:6" s="8" customFormat="1" ht="15" customHeight="1" x14ac:dyDescent="0.35">
      <c r="C696" s="192"/>
      <c r="D696" s="138"/>
      <c r="E696" s="67"/>
      <c r="F696" s="55"/>
    </row>
    <row r="697" spans="3:6" s="8" customFormat="1" ht="15" customHeight="1" x14ac:dyDescent="0.35">
      <c r="C697" s="192"/>
      <c r="D697" s="138"/>
      <c r="E697" s="67"/>
      <c r="F697" s="55"/>
    </row>
    <row r="698" spans="3:6" s="8" customFormat="1" ht="15" customHeight="1" x14ac:dyDescent="0.35">
      <c r="C698" s="192"/>
      <c r="D698" s="138"/>
      <c r="E698" s="67"/>
      <c r="F698" s="55"/>
    </row>
    <row r="699" spans="3:6" s="8" customFormat="1" ht="15" customHeight="1" x14ac:dyDescent="0.35">
      <c r="C699" s="192"/>
      <c r="D699" s="138"/>
      <c r="E699" s="67"/>
      <c r="F699" s="55"/>
    </row>
    <row r="700" spans="3:6" s="8" customFormat="1" ht="15" customHeight="1" x14ac:dyDescent="0.35">
      <c r="C700" s="192"/>
      <c r="D700" s="138"/>
      <c r="E700" s="67"/>
      <c r="F700" s="55"/>
    </row>
    <row r="701" spans="3:6" s="8" customFormat="1" ht="15" customHeight="1" x14ac:dyDescent="0.35">
      <c r="C701" s="192"/>
      <c r="D701" s="138"/>
      <c r="E701" s="67"/>
      <c r="F701" s="55"/>
    </row>
    <row r="702" spans="3:6" s="8" customFormat="1" ht="15" customHeight="1" x14ac:dyDescent="0.35">
      <c r="C702" s="192"/>
      <c r="D702" s="138"/>
      <c r="E702" s="67"/>
      <c r="F702" s="55"/>
    </row>
    <row r="703" spans="3:6" s="8" customFormat="1" ht="15" customHeight="1" x14ac:dyDescent="0.35">
      <c r="C703" s="192"/>
      <c r="D703" s="138"/>
      <c r="E703" s="67"/>
      <c r="F703" s="55"/>
    </row>
    <row r="704" spans="3:6" s="8" customFormat="1" ht="15" customHeight="1" x14ac:dyDescent="0.35">
      <c r="C704" s="192"/>
      <c r="D704" s="138"/>
      <c r="E704" s="67"/>
      <c r="F704" s="55"/>
    </row>
    <row r="705" spans="3:6" s="8" customFormat="1" ht="15" customHeight="1" x14ac:dyDescent="0.35">
      <c r="C705" s="192"/>
      <c r="D705" s="138"/>
      <c r="E705" s="67"/>
      <c r="F705" s="55"/>
    </row>
    <row r="706" spans="3:6" s="8" customFormat="1" ht="15" customHeight="1" x14ac:dyDescent="0.35">
      <c r="C706" s="192"/>
      <c r="D706" s="138"/>
      <c r="E706" s="67"/>
      <c r="F706" s="55"/>
    </row>
    <row r="707" spans="3:6" s="8" customFormat="1" ht="15" customHeight="1" x14ac:dyDescent="0.35">
      <c r="C707" s="192"/>
      <c r="D707" s="138"/>
      <c r="E707" s="67"/>
      <c r="F707" s="55"/>
    </row>
    <row r="708" spans="3:6" s="8" customFormat="1" ht="15" customHeight="1" x14ac:dyDescent="0.35">
      <c r="C708" s="192"/>
      <c r="D708" s="138"/>
      <c r="E708" s="67"/>
      <c r="F708" s="55"/>
    </row>
    <row r="709" spans="3:6" s="8" customFormat="1" ht="15" customHeight="1" x14ac:dyDescent="0.35">
      <c r="C709" s="192"/>
      <c r="D709" s="138"/>
      <c r="E709" s="67"/>
      <c r="F709" s="55"/>
    </row>
    <row r="710" spans="3:6" s="8" customFormat="1" ht="15" customHeight="1" x14ac:dyDescent="0.35">
      <c r="C710" s="192"/>
      <c r="D710" s="138"/>
      <c r="E710" s="67"/>
      <c r="F710" s="55"/>
    </row>
    <row r="711" spans="3:6" s="8" customFormat="1" ht="15" customHeight="1" x14ac:dyDescent="0.35">
      <c r="C711" s="192"/>
      <c r="D711" s="138"/>
      <c r="E711" s="67"/>
      <c r="F711" s="55"/>
    </row>
    <row r="712" spans="3:6" s="8" customFormat="1" ht="15" customHeight="1" x14ac:dyDescent="0.35">
      <c r="C712" s="192"/>
      <c r="D712" s="138"/>
      <c r="E712" s="67"/>
      <c r="F712" s="55"/>
    </row>
    <row r="713" spans="3:6" s="8" customFormat="1" ht="15" customHeight="1" x14ac:dyDescent="0.35">
      <c r="C713" s="192"/>
      <c r="D713" s="138"/>
      <c r="E713" s="67"/>
      <c r="F713" s="55"/>
    </row>
    <row r="714" spans="3:6" s="8" customFormat="1" ht="15" customHeight="1" x14ac:dyDescent="0.35">
      <c r="C714" s="192"/>
      <c r="D714" s="138"/>
      <c r="E714" s="67"/>
      <c r="F714" s="55"/>
    </row>
    <row r="715" spans="3:6" s="8" customFormat="1" ht="15" customHeight="1" x14ac:dyDescent="0.35">
      <c r="C715" s="192"/>
      <c r="D715" s="138"/>
      <c r="E715" s="67"/>
      <c r="F715" s="55"/>
    </row>
    <row r="716" spans="3:6" s="8" customFormat="1" ht="15" customHeight="1" x14ac:dyDescent="0.35">
      <c r="C716" s="192"/>
      <c r="D716" s="138"/>
      <c r="E716" s="67"/>
      <c r="F716" s="55"/>
    </row>
    <row r="717" spans="3:6" s="8" customFormat="1" ht="15" customHeight="1" x14ac:dyDescent="0.35">
      <c r="C717" s="192"/>
      <c r="D717" s="138"/>
      <c r="E717" s="67"/>
      <c r="F717" s="55"/>
    </row>
    <row r="718" spans="3:6" s="8" customFormat="1" ht="15" customHeight="1" x14ac:dyDescent="0.35">
      <c r="C718" s="192"/>
      <c r="D718" s="138"/>
      <c r="E718" s="67"/>
      <c r="F718" s="55"/>
    </row>
    <row r="719" spans="3:6" s="8" customFormat="1" ht="15" customHeight="1" x14ac:dyDescent="0.35">
      <c r="C719" s="192"/>
      <c r="D719" s="138"/>
      <c r="E719" s="67"/>
      <c r="F719" s="55"/>
    </row>
    <row r="720" spans="3:6" s="8" customFormat="1" ht="15" customHeight="1" x14ac:dyDescent="0.35">
      <c r="C720" s="192"/>
      <c r="D720" s="138"/>
      <c r="E720" s="67"/>
      <c r="F720" s="55"/>
    </row>
    <row r="721" spans="3:6" s="8" customFormat="1" ht="15" customHeight="1" x14ac:dyDescent="0.35">
      <c r="C721" s="192"/>
      <c r="D721" s="138"/>
      <c r="E721" s="67"/>
      <c r="F721" s="55"/>
    </row>
    <row r="722" spans="3:6" s="8" customFormat="1" ht="15" customHeight="1" x14ac:dyDescent="0.35">
      <c r="C722" s="192"/>
      <c r="D722" s="138"/>
      <c r="E722" s="67"/>
      <c r="F722" s="55"/>
    </row>
    <row r="723" spans="3:6" s="8" customFormat="1" ht="15" customHeight="1" x14ac:dyDescent="0.35">
      <c r="C723" s="192"/>
      <c r="D723" s="138"/>
      <c r="E723" s="67"/>
      <c r="F723" s="55"/>
    </row>
    <row r="724" spans="3:6" s="8" customFormat="1" ht="15" customHeight="1" x14ac:dyDescent="0.35">
      <c r="C724" s="192"/>
      <c r="D724" s="138"/>
      <c r="E724" s="67"/>
      <c r="F724" s="55"/>
    </row>
    <row r="725" spans="3:6" s="8" customFormat="1" ht="15" customHeight="1" x14ac:dyDescent="0.35">
      <c r="C725" s="192"/>
      <c r="D725" s="138"/>
      <c r="E725" s="67"/>
      <c r="F725" s="55"/>
    </row>
    <row r="726" spans="3:6" s="8" customFormat="1" ht="15" customHeight="1" x14ac:dyDescent="0.35">
      <c r="C726" s="192"/>
      <c r="D726" s="138"/>
      <c r="E726" s="67"/>
      <c r="F726" s="55"/>
    </row>
    <row r="727" spans="3:6" s="8" customFormat="1" ht="15" customHeight="1" x14ac:dyDescent="0.35">
      <c r="C727" s="192"/>
      <c r="D727" s="138"/>
      <c r="E727" s="67"/>
      <c r="F727" s="55"/>
    </row>
    <row r="728" spans="3:6" s="8" customFormat="1" ht="15" customHeight="1" x14ac:dyDescent="0.35">
      <c r="C728" s="192"/>
      <c r="D728" s="138"/>
      <c r="E728" s="67"/>
      <c r="F728" s="55"/>
    </row>
    <row r="729" spans="3:6" s="8" customFormat="1" ht="15" customHeight="1" x14ac:dyDescent="0.35">
      <c r="C729" s="192"/>
      <c r="D729" s="138"/>
      <c r="E729" s="67"/>
      <c r="F729" s="55"/>
    </row>
    <row r="730" spans="3:6" s="8" customFormat="1" ht="15" customHeight="1" x14ac:dyDescent="0.35">
      <c r="C730" s="192"/>
      <c r="D730" s="138"/>
      <c r="E730" s="67"/>
      <c r="F730" s="55"/>
    </row>
    <row r="731" spans="3:6" s="8" customFormat="1" ht="15" customHeight="1" x14ac:dyDescent="0.35">
      <c r="C731" s="192"/>
      <c r="D731" s="138"/>
      <c r="E731" s="67"/>
      <c r="F731" s="55"/>
    </row>
    <row r="732" spans="3:6" s="8" customFormat="1" ht="15" customHeight="1" x14ac:dyDescent="0.35">
      <c r="C732" s="192"/>
      <c r="D732" s="138"/>
      <c r="E732" s="67"/>
      <c r="F732" s="55"/>
    </row>
    <row r="733" spans="3:6" s="8" customFormat="1" ht="15" customHeight="1" x14ac:dyDescent="0.35">
      <c r="C733" s="192"/>
      <c r="D733" s="138"/>
      <c r="E733" s="67"/>
      <c r="F733" s="55"/>
    </row>
    <row r="734" spans="3:6" s="8" customFormat="1" ht="15" customHeight="1" x14ac:dyDescent="0.35">
      <c r="C734" s="192"/>
      <c r="D734" s="138"/>
      <c r="E734" s="67"/>
      <c r="F734" s="55"/>
    </row>
    <row r="735" spans="3:6" s="8" customFormat="1" ht="15" customHeight="1" x14ac:dyDescent="0.35">
      <c r="C735" s="192"/>
      <c r="D735" s="138"/>
      <c r="E735" s="67"/>
      <c r="F735" s="55"/>
    </row>
    <row r="736" spans="3:6" s="8" customFormat="1" ht="15" customHeight="1" x14ac:dyDescent="0.35">
      <c r="C736" s="192"/>
      <c r="D736" s="138"/>
      <c r="E736" s="67"/>
      <c r="F736" s="55"/>
    </row>
    <row r="737" spans="3:6" s="8" customFormat="1" ht="15" customHeight="1" x14ac:dyDescent="0.35">
      <c r="C737" s="192"/>
      <c r="D737" s="138"/>
      <c r="E737" s="67"/>
      <c r="F737" s="55"/>
    </row>
    <row r="738" spans="3:6" s="8" customFormat="1" ht="15" customHeight="1" x14ac:dyDescent="0.35">
      <c r="C738" s="192"/>
      <c r="D738" s="138"/>
      <c r="E738" s="67"/>
      <c r="F738" s="55"/>
    </row>
    <row r="739" spans="3:6" s="8" customFormat="1" ht="15" customHeight="1" x14ac:dyDescent="0.35">
      <c r="C739" s="192"/>
      <c r="D739" s="138"/>
      <c r="E739" s="67"/>
      <c r="F739" s="55"/>
    </row>
    <row r="740" spans="3:6" s="8" customFormat="1" ht="15" customHeight="1" x14ac:dyDescent="0.35">
      <c r="C740" s="192"/>
      <c r="D740" s="138"/>
      <c r="E740" s="67"/>
      <c r="F740" s="55"/>
    </row>
    <row r="741" spans="3:6" s="8" customFormat="1" ht="15" customHeight="1" x14ac:dyDescent="0.35">
      <c r="C741" s="192"/>
      <c r="D741" s="138"/>
      <c r="E741" s="67"/>
      <c r="F741" s="55"/>
    </row>
    <row r="742" spans="3:6" s="8" customFormat="1" ht="15" customHeight="1" x14ac:dyDescent="0.35">
      <c r="C742" s="192"/>
      <c r="D742" s="138"/>
      <c r="E742" s="67"/>
      <c r="F742" s="55"/>
    </row>
    <row r="743" spans="3:6" s="8" customFormat="1" ht="15" customHeight="1" x14ac:dyDescent="0.35">
      <c r="C743" s="192"/>
      <c r="D743" s="138"/>
      <c r="E743" s="67"/>
      <c r="F743" s="55"/>
    </row>
    <row r="744" spans="3:6" s="8" customFormat="1" ht="15" customHeight="1" x14ac:dyDescent="0.35">
      <c r="C744" s="192"/>
      <c r="D744" s="138"/>
      <c r="E744" s="67"/>
      <c r="F744" s="55"/>
    </row>
    <row r="745" spans="3:6" s="8" customFormat="1" ht="15" customHeight="1" x14ac:dyDescent="0.35">
      <c r="C745" s="192"/>
      <c r="D745" s="138"/>
      <c r="E745" s="67"/>
      <c r="F745" s="55"/>
    </row>
    <row r="746" spans="3:6" s="8" customFormat="1" ht="15" customHeight="1" x14ac:dyDescent="0.35">
      <c r="C746" s="192"/>
      <c r="D746" s="138"/>
      <c r="E746" s="67"/>
      <c r="F746" s="55"/>
    </row>
    <row r="747" spans="3:6" s="8" customFormat="1" ht="15" customHeight="1" x14ac:dyDescent="0.35">
      <c r="C747" s="192"/>
      <c r="D747" s="138"/>
      <c r="E747" s="67"/>
      <c r="F747" s="55"/>
    </row>
    <row r="748" spans="3:6" s="8" customFormat="1" ht="15" customHeight="1" x14ac:dyDescent="0.35">
      <c r="C748" s="192"/>
      <c r="D748" s="138"/>
      <c r="E748" s="67"/>
      <c r="F748" s="55"/>
    </row>
    <row r="749" spans="3:6" s="8" customFormat="1" ht="15" customHeight="1" x14ac:dyDescent="0.35">
      <c r="C749" s="192"/>
      <c r="D749" s="138"/>
      <c r="E749" s="67"/>
      <c r="F749" s="55"/>
    </row>
    <row r="750" spans="3:6" s="8" customFormat="1" ht="15" customHeight="1" x14ac:dyDescent="0.35">
      <c r="C750" s="192"/>
      <c r="D750" s="138"/>
      <c r="E750" s="67"/>
      <c r="F750" s="55"/>
    </row>
    <row r="751" spans="3:6" s="8" customFormat="1" ht="15" customHeight="1" x14ac:dyDescent="0.35">
      <c r="C751" s="192"/>
      <c r="D751" s="138"/>
      <c r="E751" s="67"/>
      <c r="F751" s="55"/>
    </row>
    <row r="752" spans="3:6" s="8" customFormat="1" ht="15" customHeight="1" x14ac:dyDescent="0.35">
      <c r="C752" s="192"/>
      <c r="D752" s="138"/>
      <c r="E752" s="67"/>
      <c r="F752" s="55"/>
    </row>
    <row r="753" spans="3:6" s="8" customFormat="1" ht="15" customHeight="1" x14ac:dyDescent="0.35">
      <c r="C753" s="192"/>
      <c r="D753" s="138"/>
      <c r="E753" s="67"/>
      <c r="F753" s="55"/>
    </row>
    <row r="754" spans="3:6" s="8" customFormat="1" ht="15" customHeight="1" x14ac:dyDescent="0.35">
      <c r="C754" s="192"/>
      <c r="D754" s="138"/>
      <c r="E754" s="67"/>
      <c r="F754" s="55"/>
    </row>
    <row r="755" spans="3:6" s="8" customFormat="1" ht="15" customHeight="1" x14ac:dyDescent="0.35">
      <c r="C755" s="192"/>
      <c r="D755" s="138"/>
      <c r="E755" s="67"/>
      <c r="F755" s="55"/>
    </row>
    <row r="756" spans="3:6" s="8" customFormat="1" ht="15" customHeight="1" x14ac:dyDescent="0.35">
      <c r="C756" s="192"/>
      <c r="D756" s="138"/>
      <c r="E756" s="67"/>
      <c r="F756" s="55"/>
    </row>
    <row r="757" spans="3:6" s="8" customFormat="1" ht="15" customHeight="1" x14ac:dyDescent="0.35">
      <c r="C757" s="192"/>
      <c r="D757" s="138"/>
      <c r="E757" s="67"/>
      <c r="F757" s="55"/>
    </row>
    <row r="758" spans="3:6" s="8" customFormat="1" ht="15" customHeight="1" x14ac:dyDescent="0.35">
      <c r="C758" s="192"/>
      <c r="D758" s="138"/>
      <c r="E758" s="67"/>
      <c r="F758" s="55"/>
    </row>
    <row r="759" spans="3:6" s="8" customFormat="1" ht="15" customHeight="1" x14ac:dyDescent="0.35">
      <c r="C759" s="192"/>
      <c r="D759" s="138"/>
      <c r="E759" s="67"/>
      <c r="F759" s="55"/>
    </row>
    <row r="760" spans="3:6" s="8" customFormat="1" ht="15" customHeight="1" x14ac:dyDescent="0.35">
      <c r="C760" s="192"/>
      <c r="D760" s="138"/>
      <c r="E760" s="67"/>
      <c r="F760" s="55"/>
    </row>
    <row r="761" spans="3:6" s="8" customFormat="1" ht="15" customHeight="1" x14ac:dyDescent="0.35">
      <c r="C761" s="192"/>
      <c r="D761" s="138"/>
      <c r="E761" s="67"/>
      <c r="F761" s="55"/>
    </row>
    <row r="762" spans="3:6" s="8" customFormat="1" ht="15" customHeight="1" x14ac:dyDescent="0.35">
      <c r="C762" s="192"/>
      <c r="D762" s="138"/>
      <c r="E762" s="67"/>
      <c r="F762" s="55"/>
    </row>
    <row r="763" spans="3:6" s="8" customFormat="1" ht="15" customHeight="1" x14ac:dyDescent="0.35">
      <c r="C763" s="192"/>
      <c r="D763" s="138"/>
      <c r="E763" s="67"/>
      <c r="F763" s="55"/>
    </row>
    <row r="764" spans="3:6" s="8" customFormat="1" ht="15" customHeight="1" x14ac:dyDescent="0.35">
      <c r="C764" s="192"/>
      <c r="D764" s="138"/>
      <c r="E764" s="67"/>
      <c r="F764" s="55"/>
    </row>
    <row r="765" spans="3:6" s="8" customFormat="1" ht="15" customHeight="1" x14ac:dyDescent="0.35">
      <c r="C765" s="192"/>
      <c r="D765" s="138"/>
      <c r="E765" s="67"/>
      <c r="F765" s="55"/>
    </row>
    <row r="766" spans="3:6" s="8" customFormat="1" ht="15" customHeight="1" x14ac:dyDescent="0.35">
      <c r="C766" s="192"/>
      <c r="D766" s="138"/>
      <c r="E766" s="67"/>
      <c r="F766" s="55"/>
    </row>
    <row r="767" spans="3:6" s="8" customFormat="1" ht="15" customHeight="1" x14ac:dyDescent="0.35">
      <c r="C767" s="192"/>
      <c r="D767" s="138"/>
      <c r="E767" s="67"/>
      <c r="F767" s="55"/>
    </row>
    <row r="768" spans="3:6" s="8" customFormat="1" ht="15" customHeight="1" x14ac:dyDescent="0.35">
      <c r="C768" s="192"/>
      <c r="D768" s="138"/>
      <c r="E768" s="67"/>
      <c r="F768" s="55"/>
    </row>
    <row r="769" spans="3:6" s="8" customFormat="1" ht="15" customHeight="1" x14ac:dyDescent="0.35">
      <c r="C769" s="192"/>
      <c r="D769" s="138"/>
      <c r="E769" s="67"/>
      <c r="F769" s="55"/>
    </row>
    <row r="770" spans="3:6" s="8" customFormat="1" ht="15" customHeight="1" x14ac:dyDescent="0.35">
      <c r="C770" s="192"/>
      <c r="D770" s="138"/>
      <c r="E770" s="67"/>
      <c r="F770" s="55"/>
    </row>
    <row r="771" spans="3:6" s="8" customFormat="1" ht="15" customHeight="1" x14ac:dyDescent="0.35">
      <c r="C771" s="192"/>
      <c r="D771" s="138"/>
      <c r="E771" s="67"/>
      <c r="F771" s="55"/>
    </row>
    <row r="772" spans="3:6" s="8" customFormat="1" ht="15" customHeight="1" x14ac:dyDescent="0.35">
      <c r="C772" s="192"/>
      <c r="D772" s="138"/>
      <c r="E772" s="67"/>
      <c r="F772" s="55"/>
    </row>
    <row r="773" spans="3:6" s="8" customFormat="1" ht="15" customHeight="1" x14ac:dyDescent="0.35">
      <c r="C773" s="192"/>
      <c r="D773" s="138"/>
      <c r="E773" s="67"/>
      <c r="F773" s="55"/>
    </row>
    <row r="774" spans="3:6" s="8" customFormat="1" ht="15" customHeight="1" x14ac:dyDescent="0.35">
      <c r="C774" s="192"/>
      <c r="D774" s="138"/>
      <c r="E774" s="67"/>
      <c r="F774" s="55"/>
    </row>
    <row r="775" spans="3:6" s="8" customFormat="1" ht="15" customHeight="1" x14ac:dyDescent="0.35">
      <c r="C775" s="192"/>
      <c r="D775" s="138"/>
      <c r="E775" s="67"/>
      <c r="F775" s="55"/>
    </row>
    <row r="776" spans="3:6" s="8" customFormat="1" ht="15" customHeight="1" x14ac:dyDescent="0.35">
      <c r="C776" s="192"/>
      <c r="D776" s="138"/>
      <c r="E776" s="67"/>
      <c r="F776" s="55"/>
    </row>
    <row r="777" spans="3:6" s="8" customFormat="1" ht="15" customHeight="1" x14ac:dyDescent="0.35">
      <c r="C777" s="192"/>
      <c r="D777" s="138"/>
      <c r="E777" s="67"/>
      <c r="F777" s="55"/>
    </row>
    <row r="778" spans="3:6" s="8" customFormat="1" ht="15" customHeight="1" x14ac:dyDescent="0.35">
      <c r="C778" s="192"/>
      <c r="D778" s="138"/>
      <c r="E778" s="67"/>
      <c r="F778" s="55"/>
    </row>
    <row r="779" spans="3:6" s="8" customFormat="1" ht="15" customHeight="1" x14ac:dyDescent="0.35">
      <c r="C779" s="192"/>
      <c r="D779" s="138"/>
      <c r="E779" s="67"/>
      <c r="F779" s="55"/>
    </row>
    <row r="780" spans="3:6" s="8" customFormat="1" ht="15" customHeight="1" x14ac:dyDescent="0.35">
      <c r="C780" s="192"/>
      <c r="D780" s="138"/>
      <c r="E780" s="67"/>
      <c r="F780" s="55"/>
    </row>
    <row r="781" spans="3:6" s="8" customFormat="1" ht="15" customHeight="1" x14ac:dyDescent="0.35">
      <c r="C781" s="192"/>
      <c r="D781" s="138"/>
      <c r="E781" s="67"/>
      <c r="F781" s="55"/>
    </row>
    <row r="782" spans="3:6" s="8" customFormat="1" ht="15" customHeight="1" x14ac:dyDescent="0.35">
      <c r="C782" s="192"/>
      <c r="D782" s="138"/>
      <c r="E782" s="67"/>
      <c r="F782" s="55"/>
    </row>
    <row r="783" spans="3:6" s="8" customFormat="1" ht="15" customHeight="1" x14ac:dyDescent="0.35">
      <c r="C783" s="192"/>
      <c r="D783" s="138"/>
      <c r="E783" s="67"/>
      <c r="F783" s="55"/>
    </row>
    <row r="784" spans="3:6" s="8" customFormat="1" ht="15" customHeight="1" x14ac:dyDescent="0.35">
      <c r="C784" s="192"/>
      <c r="D784" s="138"/>
      <c r="E784" s="67"/>
      <c r="F784" s="55"/>
    </row>
    <row r="785" spans="3:6" s="8" customFormat="1" ht="15" customHeight="1" x14ac:dyDescent="0.35">
      <c r="C785" s="192"/>
      <c r="D785" s="138"/>
      <c r="E785" s="67"/>
      <c r="F785" s="55"/>
    </row>
    <row r="786" spans="3:6" s="8" customFormat="1" ht="15" customHeight="1" x14ac:dyDescent="0.35">
      <c r="C786" s="192"/>
      <c r="D786" s="138"/>
      <c r="E786" s="67"/>
      <c r="F786" s="55"/>
    </row>
    <row r="787" spans="3:6" s="8" customFormat="1" ht="15" customHeight="1" x14ac:dyDescent="0.35">
      <c r="C787" s="192"/>
      <c r="D787" s="138"/>
      <c r="E787" s="67"/>
      <c r="F787" s="55"/>
    </row>
    <row r="788" spans="3:6" s="8" customFormat="1" ht="15" customHeight="1" x14ac:dyDescent="0.35">
      <c r="C788" s="192"/>
      <c r="D788" s="138"/>
      <c r="E788" s="67"/>
      <c r="F788" s="55"/>
    </row>
    <row r="789" spans="3:6" s="8" customFormat="1" ht="15" customHeight="1" x14ac:dyDescent="0.35">
      <c r="C789" s="192"/>
      <c r="D789" s="138"/>
      <c r="E789" s="67"/>
      <c r="F789" s="55"/>
    </row>
    <row r="790" spans="3:6" s="8" customFormat="1" ht="15" customHeight="1" x14ac:dyDescent="0.35">
      <c r="C790" s="192"/>
      <c r="D790" s="138"/>
      <c r="E790" s="67"/>
      <c r="F790" s="55"/>
    </row>
    <row r="791" spans="3:6" s="8" customFormat="1" ht="15" customHeight="1" x14ac:dyDescent="0.35">
      <c r="C791" s="192"/>
      <c r="D791" s="138"/>
      <c r="E791" s="67"/>
      <c r="F791" s="55"/>
    </row>
    <row r="792" spans="3:6" s="8" customFormat="1" ht="15" customHeight="1" x14ac:dyDescent="0.35">
      <c r="C792" s="192"/>
      <c r="D792" s="138"/>
      <c r="E792" s="67"/>
      <c r="F792" s="55"/>
    </row>
    <row r="793" spans="3:6" s="8" customFormat="1" ht="15" customHeight="1" x14ac:dyDescent="0.35">
      <c r="C793" s="192"/>
      <c r="D793" s="138"/>
      <c r="E793" s="67"/>
      <c r="F793" s="55"/>
    </row>
    <row r="794" spans="3:6" s="8" customFormat="1" ht="15" customHeight="1" x14ac:dyDescent="0.35">
      <c r="C794" s="192"/>
      <c r="D794" s="138"/>
      <c r="E794" s="67"/>
      <c r="F794" s="55"/>
    </row>
    <row r="795" spans="3:6" s="8" customFormat="1" ht="15" customHeight="1" x14ac:dyDescent="0.35">
      <c r="C795" s="192"/>
      <c r="D795" s="138"/>
      <c r="E795" s="67"/>
      <c r="F795" s="55"/>
    </row>
    <row r="796" spans="3:6" s="8" customFormat="1" ht="15" customHeight="1" x14ac:dyDescent="0.35">
      <c r="C796" s="192"/>
      <c r="D796" s="138"/>
      <c r="E796" s="67"/>
      <c r="F796" s="55"/>
    </row>
    <row r="797" spans="3:6" s="8" customFormat="1" ht="15" customHeight="1" x14ac:dyDescent="0.35">
      <c r="C797" s="192"/>
      <c r="D797" s="138"/>
      <c r="E797" s="67"/>
      <c r="F797" s="55"/>
    </row>
    <row r="798" spans="3:6" s="8" customFormat="1" ht="15" customHeight="1" x14ac:dyDescent="0.35">
      <c r="C798" s="192"/>
      <c r="D798" s="138"/>
      <c r="E798" s="67"/>
      <c r="F798" s="55"/>
    </row>
    <row r="799" spans="3:6" s="8" customFormat="1" ht="15" customHeight="1" x14ac:dyDescent="0.35">
      <c r="C799" s="192"/>
      <c r="D799" s="138"/>
      <c r="E799" s="67"/>
      <c r="F799" s="55"/>
    </row>
    <row r="800" spans="3:6" s="8" customFormat="1" ht="15" customHeight="1" x14ac:dyDescent="0.35">
      <c r="C800" s="192"/>
      <c r="D800" s="138"/>
      <c r="E800" s="67"/>
      <c r="F800" s="55"/>
    </row>
    <row r="801" spans="3:6" s="8" customFormat="1" ht="15" customHeight="1" x14ac:dyDescent="0.35">
      <c r="C801" s="192"/>
      <c r="D801" s="138"/>
      <c r="E801" s="67"/>
      <c r="F801" s="55"/>
    </row>
    <row r="802" spans="3:6" s="8" customFormat="1" ht="15" customHeight="1" x14ac:dyDescent="0.35">
      <c r="C802" s="192"/>
      <c r="D802" s="138"/>
      <c r="E802" s="67"/>
      <c r="F802" s="55"/>
    </row>
    <row r="803" spans="3:6" s="8" customFormat="1" ht="15" customHeight="1" x14ac:dyDescent="0.35">
      <c r="C803" s="192"/>
      <c r="D803" s="138"/>
      <c r="E803" s="67"/>
      <c r="F803" s="55"/>
    </row>
    <row r="804" spans="3:6" s="8" customFormat="1" ht="15" customHeight="1" x14ac:dyDescent="0.35">
      <c r="C804" s="192"/>
      <c r="D804" s="138"/>
      <c r="E804" s="67"/>
      <c r="F804" s="55"/>
    </row>
    <row r="805" spans="3:6" s="8" customFormat="1" ht="15" customHeight="1" x14ac:dyDescent="0.35">
      <c r="C805" s="192"/>
      <c r="D805" s="138"/>
      <c r="E805" s="67"/>
      <c r="F805" s="55"/>
    </row>
    <row r="806" spans="3:6" s="8" customFormat="1" ht="15" customHeight="1" x14ac:dyDescent="0.35">
      <c r="C806" s="192"/>
      <c r="D806" s="138"/>
      <c r="E806" s="67"/>
      <c r="F806" s="55"/>
    </row>
    <row r="807" spans="3:6" s="8" customFormat="1" ht="15" customHeight="1" x14ac:dyDescent="0.35">
      <c r="C807" s="192"/>
      <c r="D807" s="138"/>
      <c r="E807" s="67"/>
      <c r="F807" s="55"/>
    </row>
    <row r="808" spans="3:6" s="8" customFormat="1" ht="15" customHeight="1" x14ac:dyDescent="0.35">
      <c r="C808" s="192"/>
      <c r="D808" s="138"/>
      <c r="E808" s="67"/>
      <c r="F808" s="55"/>
    </row>
    <row r="809" spans="3:6" s="8" customFormat="1" ht="15" customHeight="1" x14ac:dyDescent="0.35">
      <c r="C809" s="192"/>
      <c r="D809" s="138"/>
      <c r="E809" s="67"/>
      <c r="F809" s="55"/>
    </row>
    <row r="810" spans="3:6" s="8" customFormat="1" ht="15" customHeight="1" x14ac:dyDescent="0.35">
      <c r="C810" s="192"/>
      <c r="D810" s="138"/>
      <c r="E810" s="67"/>
      <c r="F810" s="55"/>
    </row>
    <row r="811" spans="3:6" s="8" customFormat="1" ht="15" customHeight="1" x14ac:dyDescent="0.35">
      <c r="C811" s="192"/>
      <c r="D811" s="138"/>
      <c r="E811" s="67"/>
      <c r="F811" s="55"/>
    </row>
    <row r="812" spans="3:6" s="8" customFormat="1" ht="15" customHeight="1" x14ac:dyDescent="0.35">
      <c r="C812" s="192"/>
      <c r="D812" s="138"/>
      <c r="E812" s="67"/>
      <c r="F812" s="55"/>
    </row>
    <row r="813" spans="3:6" s="8" customFormat="1" ht="15" customHeight="1" x14ac:dyDescent="0.35">
      <c r="C813" s="192"/>
      <c r="D813" s="138"/>
      <c r="E813" s="67"/>
      <c r="F813" s="55"/>
    </row>
    <row r="814" spans="3:6" s="8" customFormat="1" ht="15" customHeight="1" x14ac:dyDescent="0.35">
      <c r="C814" s="192"/>
      <c r="D814" s="138"/>
      <c r="E814" s="67"/>
      <c r="F814" s="55"/>
    </row>
    <row r="815" spans="3:6" s="8" customFormat="1" ht="15" customHeight="1" x14ac:dyDescent="0.35">
      <c r="C815" s="192"/>
      <c r="D815" s="138"/>
      <c r="E815" s="67"/>
      <c r="F815" s="55"/>
    </row>
    <row r="816" spans="3:6" s="8" customFormat="1" ht="15" customHeight="1" x14ac:dyDescent="0.35">
      <c r="C816" s="192"/>
      <c r="D816" s="138"/>
      <c r="E816" s="67"/>
      <c r="F816" s="55"/>
    </row>
    <row r="817" spans="3:6" s="8" customFormat="1" ht="15" customHeight="1" x14ac:dyDescent="0.35">
      <c r="C817" s="192"/>
      <c r="D817" s="138"/>
      <c r="E817" s="67"/>
      <c r="F817" s="55"/>
    </row>
    <row r="818" spans="3:6" s="8" customFormat="1" ht="15" customHeight="1" x14ac:dyDescent="0.35">
      <c r="C818" s="192"/>
      <c r="D818" s="138"/>
      <c r="E818" s="67"/>
      <c r="F818" s="55"/>
    </row>
    <row r="819" spans="3:6" s="8" customFormat="1" ht="15" customHeight="1" x14ac:dyDescent="0.35">
      <c r="C819" s="192"/>
      <c r="D819" s="138"/>
      <c r="E819" s="67"/>
      <c r="F819" s="55"/>
    </row>
    <row r="820" spans="3:6" s="8" customFormat="1" ht="15" customHeight="1" x14ac:dyDescent="0.35">
      <c r="C820" s="192"/>
      <c r="D820" s="138"/>
      <c r="E820" s="67"/>
      <c r="F820" s="55"/>
    </row>
    <row r="821" spans="3:6" s="8" customFormat="1" ht="15" customHeight="1" x14ac:dyDescent="0.35">
      <c r="C821" s="192"/>
      <c r="D821" s="138"/>
      <c r="E821" s="67"/>
      <c r="F821" s="55"/>
    </row>
    <row r="822" spans="3:6" s="8" customFormat="1" ht="15" customHeight="1" x14ac:dyDescent="0.35">
      <c r="C822" s="192"/>
      <c r="D822" s="138"/>
      <c r="E822" s="67"/>
      <c r="F822" s="55"/>
    </row>
    <row r="823" spans="3:6" s="8" customFormat="1" ht="15" customHeight="1" x14ac:dyDescent="0.35">
      <c r="C823" s="192"/>
      <c r="D823" s="138"/>
      <c r="E823" s="67"/>
      <c r="F823" s="55"/>
    </row>
    <row r="824" spans="3:6" s="8" customFormat="1" ht="15" customHeight="1" x14ac:dyDescent="0.35">
      <c r="C824" s="192"/>
      <c r="D824" s="138"/>
      <c r="E824" s="67"/>
      <c r="F824" s="55"/>
    </row>
    <row r="825" spans="3:6" s="8" customFormat="1" ht="15" customHeight="1" x14ac:dyDescent="0.35">
      <c r="C825" s="192"/>
      <c r="D825" s="138"/>
      <c r="E825" s="67"/>
      <c r="F825" s="55"/>
    </row>
    <row r="826" spans="3:6" s="8" customFormat="1" ht="15" customHeight="1" x14ac:dyDescent="0.35">
      <c r="C826" s="192"/>
      <c r="D826" s="138"/>
      <c r="E826" s="67"/>
      <c r="F826" s="55"/>
    </row>
    <row r="827" spans="3:6" s="8" customFormat="1" ht="15" customHeight="1" x14ac:dyDescent="0.35">
      <c r="C827" s="192"/>
      <c r="D827" s="138"/>
      <c r="E827" s="67"/>
      <c r="F827" s="55"/>
    </row>
    <row r="828" spans="3:6" s="8" customFormat="1" ht="15" customHeight="1" x14ac:dyDescent="0.35">
      <c r="C828" s="192"/>
      <c r="D828" s="138"/>
      <c r="E828" s="67"/>
      <c r="F828" s="55"/>
    </row>
    <row r="829" spans="3:6" s="8" customFormat="1" ht="15" customHeight="1" x14ac:dyDescent="0.35">
      <c r="C829" s="192"/>
      <c r="D829" s="138"/>
      <c r="E829" s="67"/>
      <c r="F829" s="55"/>
    </row>
    <row r="830" spans="3:6" s="8" customFormat="1" ht="15" customHeight="1" x14ac:dyDescent="0.35">
      <c r="C830" s="192"/>
      <c r="D830" s="138"/>
      <c r="E830" s="67"/>
      <c r="F830" s="55"/>
    </row>
    <row r="831" spans="3:6" s="8" customFormat="1" ht="15" customHeight="1" x14ac:dyDescent="0.35">
      <c r="C831" s="192"/>
      <c r="D831" s="138"/>
      <c r="E831" s="67"/>
      <c r="F831" s="55"/>
    </row>
    <row r="832" spans="3:6" s="8" customFormat="1" ht="15" customHeight="1" x14ac:dyDescent="0.35">
      <c r="C832" s="192"/>
      <c r="D832" s="138"/>
      <c r="E832" s="67"/>
      <c r="F832" s="55"/>
    </row>
    <row r="833" spans="3:6" s="8" customFormat="1" ht="15" customHeight="1" x14ac:dyDescent="0.35">
      <c r="C833" s="192"/>
      <c r="D833" s="138"/>
      <c r="E833" s="67"/>
      <c r="F833" s="55"/>
    </row>
    <row r="834" spans="3:6" s="8" customFormat="1" ht="15" customHeight="1" x14ac:dyDescent="0.35">
      <c r="C834" s="192"/>
      <c r="D834" s="138"/>
      <c r="E834" s="67"/>
      <c r="F834" s="55"/>
    </row>
    <row r="835" spans="3:6" s="8" customFormat="1" ht="15" customHeight="1" x14ac:dyDescent="0.35">
      <c r="C835" s="192"/>
      <c r="D835" s="138"/>
      <c r="E835" s="67"/>
      <c r="F835" s="55"/>
    </row>
    <row r="836" spans="3:6" s="8" customFormat="1" ht="15" customHeight="1" x14ac:dyDescent="0.35">
      <c r="C836" s="192"/>
      <c r="D836" s="138"/>
      <c r="E836" s="67"/>
      <c r="F836" s="55"/>
    </row>
    <row r="837" spans="3:6" s="8" customFormat="1" ht="15" customHeight="1" x14ac:dyDescent="0.35">
      <c r="C837" s="192"/>
      <c r="D837" s="138"/>
      <c r="E837" s="67"/>
      <c r="F837" s="55"/>
    </row>
    <row r="838" spans="3:6" s="8" customFormat="1" ht="15" customHeight="1" x14ac:dyDescent="0.35">
      <c r="C838" s="192"/>
      <c r="D838" s="138"/>
      <c r="E838" s="67"/>
      <c r="F838" s="55"/>
    </row>
    <row r="839" spans="3:6" s="8" customFormat="1" ht="15" customHeight="1" x14ac:dyDescent="0.35">
      <c r="C839" s="192"/>
      <c r="D839" s="138"/>
      <c r="E839" s="67"/>
      <c r="F839" s="55"/>
    </row>
    <row r="840" spans="3:6" s="8" customFormat="1" ht="15" customHeight="1" x14ac:dyDescent="0.35">
      <c r="C840" s="192"/>
      <c r="D840" s="138"/>
      <c r="E840" s="67"/>
      <c r="F840" s="55"/>
    </row>
    <row r="841" spans="3:6" s="8" customFormat="1" ht="15" customHeight="1" x14ac:dyDescent="0.35">
      <c r="C841" s="192"/>
      <c r="D841" s="138"/>
      <c r="E841" s="67"/>
      <c r="F841" s="55"/>
    </row>
    <row r="842" spans="3:6" s="8" customFormat="1" ht="15" customHeight="1" x14ac:dyDescent="0.35">
      <c r="C842" s="192"/>
      <c r="D842" s="138"/>
      <c r="E842" s="67"/>
      <c r="F842" s="55"/>
    </row>
    <row r="843" spans="3:6" s="8" customFormat="1" ht="15" customHeight="1" x14ac:dyDescent="0.35">
      <c r="C843" s="192"/>
      <c r="D843" s="138"/>
      <c r="E843" s="67"/>
      <c r="F843" s="55"/>
    </row>
    <row r="844" spans="3:6" s="8" customFormat="1" ht="15" customHeight="1" x14ac:dyDescent="0.35">
      <c r="C844" s="192"/>
      <c r="D844" s="138"/>
      <c r="E844" s="67"/>
      <c r="F844" s="55"/>
    </row>
    <row r="845" spans="3:6" s="8" customFormat="1" ht="15" customHeight="1" x14ac:dyDescent="0.35">
      <c r="C845" s="192"/>
      <c r="D845" s="138"/>
      <c r="E845" s="67"/>
      <c r="F845" s="55"/>
    </row>
    <row r="846" spans="3:6" s="8" customFormat="1" ht="15" customHeight="1" x14ac:dyDescent="0.35">
      <c r="C846" s="192"/>
      <c r="D846" s="138"/>
      <c r="E846" s="67"/>
      <c r="F846" s="55"/>
    </row>
    <row r="847" spans="3:6" s="8" customFormat="1" ht="15" customHeight="1" x14ac:dyDescent="0.35">
      <c r="C847" s="192"/>
      <c r="D847" s="138"/>
      <c r="E847" s="67"/>
      <c r="F847" s="55"/>
    </row>
    <row r="848" spans="3:6" s="8" customFormat="1" ht="15" customHeight="1" x14ac:dyDescent="0.35">
      <c r="C848" s="192"/>
      <c r="D848" s="138"/>
      <c r="E848" s="67"/>
      <c r="F848" s="55"/>
    </row>
    <row r="849" spans="3:6" s="8" customFormat="1" ht="15" customHeight="1" x14ac:dyDescent="0.35">
      <c r="C849" s="192"/>
      <c r="D849" s="138"/>
      <c r="E849" s="67"/>
      <c r="F849" s="55"/>
    </row>
    <row r="850" spans="3:6" s="8" customFormat="1" ht="15" customHeight="1" x14ac:dyDescent="0.35">
      <c r="C850" s="192"/>
      <c r="D850" s="138"/>
      <c r="E850" s="67"/>
      <c r="F850" s="55"/>
    </row>
    <row r="851" spans="3:6" s="8" customFormat="1" ht="15" customHeight="1" x14ac:dyDescent="0.35">
      <c r="C851" s="192"/>
      <c r="D851" s="138"/>
      <c r="E851" s="67"/>
      <c r="F851" s="55"/>
    </row>
    <row r="852" spans="3:6" s="8" customFormat="1" ht="15" customHeight="1" x14ac:dyDescent="0.35">
      <c r="C852" s="192"/>
      <c r="D852" s="138"/>
      <c r="E852" s="67"/>
      <c r="F852" s="55"/>
    </row>
    <row r="853" spans="3:6" s="8" customFormat="1" ht="15" customHeight="1" x14ac:dyDescent="0.35">
      <c r="C853" s="192"/>
      <c r="D853" s="138"/>
      <c r="E853" s="67"/>
      <c r="F853" s="55"/>
    </row>
    <row r="854" spans="3:6" s="8" customFormat="1" ht="15" customHeight="1" x14ac:dyDescent="0.35">
      <c r="C854" s="192"/>
      <c r="D854" s="138"/>
      <c r="E854" s="67"/>
      <c r="F854" s="55"/>
    </row>
    <row r="855" spans="3:6" s="8" customFormat="1" ht="15" customHeight="1" x14ac:dyDescent="0.35">
      <c r="C855" s="192"/>
      <c r="D855" s="138"/>
      <c r="E855" s="67"/>
      <c r="F855" s="55"/>
    </row>
    <row r="856" spans="3:6" s="8" customFormat="1" ht="15" customHeight="1" x14ac:dyDescent="0.35">
      <c r="C856" s="192"/>
      <c r="D856" s="138"/>
      <c r="E856" s="67"/>
      <c r="F856" s="55"/>
    </row>
    <row r="857" spans="3:6" s="8" customFormat="1" ht="15" customHeight="1" x14ac:dyDescent="0.35">
      <c r="C857" s="192"/>
      <c r="D857" s="138"/>
      <c r="E857" s="67"/>
      <c r="F857" s="55"/>
    </row>
    <row r="858" spans="3:6" s="8" customFormat="1" ht="15" customHeight="1" x14ac:dyDescent="0.35">
      <c r="C858" s="192"/>
      <c r="D858" s="138"/>
      <c r="E858" s="67"/>
      <c r="F858" s="55"/>
    </row>
    <row r="859" spans="3:6" s="8" customFormat="1" ht="15" customHeight="1" x14ac:dyDescent="0.35">
      <c r="C859" s="192"/>
      <c r="D859" s="138"/>
      <c r="E859" s="67"/>
      <c r="F859" s="55"/>
    </row>
    <row r="860" spans="3:6" s="8" customFormat="1" ht="15" customHeight="1" x14ac:dyDescent="0.35">
      <c r="C860" s="192"/>
      <c r="D860" s="138"/>
      <c r="E860" s="67"/>
      <c r="F860" s="55"/>
    </row>
    <row r="861" spans="3:6" s="8" customFormat="1" ht="15" customHeight="1" x14ac:dyDescent="0.35">
      <c r="C861" s="192"/>
      <c r="D861" s="138"/>
      <c r="E861" s="67"/>
      <c r="F861" s="55"/>
    </row>
    <row r="862" spans="3:6" s="8" customFormat="1" ht="15" customHeight="1" x14ac:dyDescent="0.35">
      <c r="C862" s="192"/>
      <c r="D862" s="138"/>
      <c r="E862" s="67"/>
      <c r="F862" s="55"/>
    </row>
    <row r="863" spans="3:6" s="8" customFormat="1" ht="15" customHeight="1" x14ac:dyDescent="0.35">
      <c r="C863" s="192"/>
      <c r="D863" s="138"/>
      <c r="E863" s="67"/>
      <c r="F863" s="55"/>
    </row>
    <row r="864" spans="3:6" s="8" customFormat="1" ht="15" customHeight="1" x14ac:dyDescent="0.35">
      <c r="C864" s="192"/>
      <c r="D864" s="138"/>
      <c r="E864" s="67"/>
      <c r="F864" s="55"/>
    </row>
    <row r="865" spans="3:6" s="8" customFormat="1" ht="15" customHeight="1" x14ac:dyDescent="0.35">
      <c r="C865" s="192"/>
      <c r="D865" s="138"/>
      <c r="E865" s="67"/>
      <c r="F865" s="55"/>
    </row>
    <row r="866" spans="3:6" s="8" customFormat="1" ht="15" customHeight="1" x14ac:dyDescent="0.35">
      <c r="C866" s="192"/>
      <c r="D866" s="138"/>
      <c r="E866" s="67"/>
      <c r="F866" s="55"/>
    </row>
    <row r="867" spans="3:6" s="8" customFormat="1" ht="15" customHeight="1" x14ac:dyDescent="0.35">
      <c r="C867" s="192"/>
      <c r="D867" s="138"/>
      <c r="E867" s="67"/>
      <c r="F867" s="55"/>
    </row>
    <row r="868" spans="3:6" s="8" customFormat="1" ht="15" customHeight="1" x14ac:dyDescent="0.35">
      <c r="C868" s="192"/>
      <c r="D868" s="138"/>
      <c r="E868" s="67"/>
      <c r="F868" s="55"/>
    </row>
    <row r="869" spans="3:6" s="8" customFormat="1" ht="15" customHeight="1" x14ac:dyDescent="0.35">
      <c r="C869" s="192"/>
      <c r="D869" s="138"/>
      <c r="E869" s="67"/>
      <c r="F869" s="55"/>
    </row>
    <row r="870" spans="3:6" s="8" customFormat="1" ht="15" customHeight="1" x14ac:dyDescent="0.35">
      <c r="C870" s="192"/>
      <c r="D870" s="138"/>
      <c r="E870" s="67"/>
      <c r="F870" s="55"/>
    </row>
    <row r="871" spans="3:6" s="8" customFormat="1" ht="15" customHeight="1" x14ac:dyDescent="0.35">
      <c r="C871" s="192"/>
      <c r="D871" s="138"/>
      <c r="E871" s="67"/>
      <c r="F871" s="55"/>
    </row>
    <row r="872" spans="3:6" s="8" customFormat="1" ht="15" customHeight="1" x14ac:dyDescent="0.35">
      <c r="C872" s="192"/>
      <c r="D872" s="138"/>
      <c r="E872" s="67"/>
      <c r="F872" s="55"/>
    </row>
    <row r="873" spans="3:6" s="8" customFormat="1" ht="15" customHeight="1" x14ac:dyDescent="0.35">
      <c r="C873" s="192"/>
      <c r="D873" s="138"/>
      <c r="E873" s="67"/>
      <c r="F873" s="55"/>
    </row>
    <row r="874" spans="3:6" s="8" customFormat="1" ht="15" customHeight="1" x14ac:dyDescent="0.35">
      <c r="C874" s="192"/>
      <c r="D874" s="138"/>
      <c r="E874" s="67"/>
      <c r="F874" s="55"/>
    </row>
    <row r="875" spans="3:6" s="8" customFormat="1" ht="15" customHeight="1" x14ac:dyDescent="0.35">
      <c r="C875" s="192"/>
      <c r="D875" s="138"/>
      <c r="E875" s="67"/>
      <c r="F875" s="55"/>
    </row>
    <row r="876" spans="3:6" s="8" customFormat="1" ht="15" customHeight="1" x14ac:dyDescent="0.35">
      <c r="C876" s="192"/>
      <c r="D876" s="138"/>
      <c r="E876" s="67"/>
      <c r="F876" s="55"/>
    </row>
    <row r="877" spans="3:6" s="8" customFormat="1" ht="15" customHeight="1" x14ac:dyDescent="0.35">
      <c r="C877" s="192"/>
      <c r="D877" s="138"/>
      <c r="E877" s="67"/>
      <c r="F877" s="55"/>
    </row>
    <row r="878" spans="3:6" s="8" customFormat="1" ht="15" customHeight="1" x14ac:dyDescent="0.35">
      <c r="C878" s="192"/>
      <c r="D878" s="138"/>
      <c r="E878" s="67"/>
      <c r="F878" s="55"/>
    </row>
    <row r="879" spans="3:6" s="8" customFormat="1" ht="15" customHeight="1" x14ac:dyDescent="0.35">
      <c r="C879" s="192"/>
      <c r="D879" s="138"/>
      <c r="E879" s="67"/>
      <c r="F879" s="55"/>
    </row>
    <row r="880" spans="3:6" s="8" customFormat="1" ht="15" customHeight="1" x14ac:dyDescent="0.35">
      <c r="C880" s="192"/>
      <c r="D880" s="138"/>
      <c r="E880" s="67"/>
      <c r="F880" s="55"/>
    </row>
    <row r="881" spans="3:6" s="8" customFormat="1" ht="15" customHeight="1" x14ac:dyDescent="0.35">
      <c r="C881" s="192"/>
      <c r="D881" s="138"/>
      <c r="E881" s="67"/>
      <c r="F881" s="55"/>
    </row>
    <row r="882" spans="3:6" s="8" customFormat="1" ht="15" customHeight="1" x14ac:dyDescent="0.35">
      <c r="C882" s="192"/>
      <c r="D882" s="138"/>
      <c r="E882" s="67"/>
      <c r="F882" s="55"/>
    </row>
    <row r="883" spans="3:6" s="8" customFormat="1" ht="15" customHeight="1" x14ac:dyDescent="0.35">
      <c r="C883" s="192"/>
      <c r="D883" s="138"/>
      <c r="E883" s="67"/>
      <c r="F883" s="55"/>
    </row>
    <row r="884" spans="3:6" s="8" customFormat="1" ht="15" customHeight="1" x14ac:dyDescent="0.35">
      <c r="C884" s="192"/>
      <c r="D884" s="138"/>
      <c r="E884" s="67"/>
      <c r="F884" s="55"/>
    </row>
    <row r="885" spans="3:6" s="8" customFormat="1" ht="15" customHeight="1" x14ac:dyDescent="0.35">
      <c r="C885" s="192"/>
      <c r="D885" s="138"/>
      <c r="E885" s="67"/>
      <c r="F885" s="55"/>
    </row>
    <row r="886" spans="3:6" s="8" customFormat="1" ht="15" customHeight="1" x14ac:dyDescent="0.35">
      <c r="C886" s="192"/>
      <c r="D886" s="138"/>
      <c r="E886" s="67"/>
      <c r="F886" s="55"/>
    </row>
    <row r="887" spans="3:6" s="8" customFormat="1" ht="15" customHeight="1" x14ac:dyDescent="0.35">
      <c r="C887" s="192"/>
      <c r="D887" s="138"/>
      <c r="E887" s="67"/>
      <c r="F887" s="55"/>
    </row>
    <row r="888" spans="3:6" s="8" customFormat="1" ht="15" customHeight="1" x14ac:dyDescent="0.35">
      <c r="C888" s="192"/>
      <c r="D888" s="138"/>
      <c r="E888" s="67"/>
      <c r="F888" s="55"/>
    </row>
    <row r="889" spans="3:6" s="8" customFormat="1" ht="15" customHeight="1" x14ac:dyDescent="0.35">
      <c r="C889" s="192"/>
      <c r="D889" s="138"/>
      <c r="E889" s="67"/>
      <c r="F889" s="55"/>
    </row>
    <row r="890" spans="3:6" s="8" customFormat="1" ht="15" customHeight="1" x14ac:dyDescent="0.35">
      <c r="C890" s="192"/>
      <c r="D890" s="138"/>
      <c r="E890" s="67"/>
      <c r="F890" s="55"/>
    </row>
    <row r="891" spans="3:6" s="8" customFormat="1" ht="15" customHeight="1" x14ac:dyDescent="0.35">
      <c r="C891" s="192"/>
      <c r="D891" s="138"/>
      <c r="E891" s="67"/>
      <c r="F891" s="55"/>
    </row>
    <row r="892" spans="3:6" s="8" customFormat="1" ht="15" customHeight="1" x14ac:dyDescent="0.35">
      <c r="C892" s="192"/>
      <c r="D892" s="138"/>
      <c r="E892" s="67"/>
      <c r="F892" s="55"/>
    </row>
    <row r="893" spans="3:6" s="8" customFormat="1" ht="15" customHeight="1" x14ac:dyDescent="0.35">
      <c r="C893" s="192"/>
      <c r="D893" s="138"/>
      <c r="E893" s="67"/>
      <c r="F893" s="55"/>
    </row>
    <row r="894" spans="3:6" s="8" customFormat="1" ht="15" customHeight="1" x14ac:dyDescent="0.35">
      <c r="C894" s="192"/>
      <c r="D894" s="138"/>
      <c r="E894" s="67"/>
      <c r="F894" s="55"/>
    </row>
    <row r="895" spans="3:6" s="8" customFormat="1" ht="15" customHeight="1" x14ac:dyDescent="0.35">
      <c r="C895" s="192"/>
      <c r="D895" s="138"/>
      <c r="E895" s="67"/>
      <c r="F895" s="55"/>
    </row>
    <row r="896" spans="3:6" s="8" customFormat="1" ht="15" customHeight="1" x14ac:dyDescent="0.35">
      <c r="C896" s="192"/>
      <c r="D896" s="138"/>
      <c r="E896" s="67"/>
      <c r="F896" s="55"/>
    </row>
    <row r="897" spans="3:6" s="8" customFormat="1" ht="15" customHeight="1" x14ac:dyDescent="0.35">
      <c r="C897" s="192"/>
      <c r="D897" s="138"/>
      <c r="E897" s="67"/>
      <c r="F897" s="55"/>
    </row>
    <row r="898" spans="3:6" s="8" customFormat="1" ht="15" customHeight="1" x14ac:dyDescent="0.35">
      <c r="C898" s="192"/>
      <c r="D898" s="138"/>
      <c r="E898" s="67"/>
      <c r="F898" s="55"/>
    </row>
    <row r="899" spans="3:6" s="8" customFormat="1" ht="15" customHeight="1" x14ac:dyDescent="0.35">
      <c r="C899" s="192"/>
      <c r="D899" s="138"/>
      <c r="E899" s="67"/>
      <c r="F899" s="55"/>
    </row>
    <row r="900" spans="3:6" s="8" customFormat="1" ht="15" customHeight="1" x14ac:dyDescent="0.35">
      <c r="C900" s="192"/>
      <c r="D900" s="138"/>
      <c r="E900" s="67"/>
      <c r="F900" s="55"/>
    </row>
    <row r="901" spans="3:6" s="8" customFormat="1" ht="15" customHeight="1" x14ac:dyDescent="0.35">
      <c r="C901" s="192"/>
      <c r="D901" s="138"/>
      <c r="E901" s="67"/>
      <c r="F901" s="55"/>
    </row>
    <row r="902" spans="3:6" s="8" customFormat="1" ht="15" customHeight="1" x14ac:dyDescent="0.35">
      <c r="C902" s="192"/>
      <c r="D902" s="138"/>
      <c r="E902" s="67"/>
      <c r="F902" s="55"/>
    </row>
    <row r="903" spans="3:6" s="8" customFormat="1" ht="15" customHeight="1" x14ac:dyDescent="0.35">
      <c r="C903" s="192"/>
      <c r="D903" s="138"/>
      <c r="E903" s="67"/>
      <c r="F903" s="55"/>
    </row>
    <row r="904" spans="3:6" s="8" customFormat="1" ht="15" customHeight="1" x14ac:dyDescent="0.35">
      <c r="C904" s="192"/>
      <c r="D904" s="138"/>
      <c r="E904" s="67"/>
      <c r="F904" s="55"/>
    </row>
    <row r="905" spans="3:6" s="8" customFormat="1" ht="15" customHeight="1" x14ac:dyDescent="0.35">
      <c r="C905" s="192"/>
      <c r="D905" s="138"/>
      <c r="E905" s="67"/>
      <c r="F905" s="55"/>
    </row>
    <row r="906" spans="3:6" s="8" customFormat="1" ht="15" customHeight="1" x14ac:dyDescent="0.35">
      <c r="C906" s="192"/>
      <c r="D906" s="138"/>
      <c r="E906" s="67"/>
      <c r="F906" s="55"/>
    </row>
    <row r="907" spans="3:6" s="8" customFormat="1" ht="15" customHeight="1" x14ac:dyDescent="0.35">
      <c r="C907" s="192"/>
      <c r="D907" s="138"/>
      <c r="E907" s="67"/>
      <c r="F907" s="55"/>
    </row>
    <row r="908" spans="3:6" s="8" customFormat="1" ht="15" customHeight="1" x14ac:dyDescent="0.35">
      <c r="C908" s="192"/>
      <c r="D908" s="138"/>
      <c r="E908" s="67"/>
      <c r="F908" s="55"/>
    </row>
    <row r="909" spans="3:6" s="8" customFormat="1" ht="15" customHeight="1" x14ac:dyDescent="0.35">
      <c r="C909" s="192"/>
      <c r="D909" s="138"/>
      <c r="E909" s="67"/>
      <c r="F909" s="55"/>
    </row>
    <row r="910" spans="3:6" s="8" customFormat="1" ht="15" customHeight="1" x14ac:dyDescent="0.35">
      <c r="C910" s="192"/>
      <c r="D910" s="138"/>
      <c r="E910" s="67"/>
      <c r="F910" s="55"/>
    </row>
    <row r="911" spans="3:6" s="8" customFormat="1" ht="15" customHeight="1" x14ac:dyDescent="0.35">
      <c r="C911" s="192"/>
      <c r="D911" s="138"/>
      <c r="E911" s="67"/>
      <c r="F911" s="55"/>
    </row>
    <row r="912" spans="3:6" s="8" customFormat="1" ht="15" customHeight="1" x14ac:dyDescent="0.35">
      <c r="C912" s="192"/>
      <c r="D912" s="138"/>
      <c r="E912" s="67"/>
      <c r="F912" s="55"/>
    </row>
    <row r="913" spans="3:6" s="8" customFormat="1" ht="15" customHeight="1" x14ac:dyDescent="0.35">
      <c r="C913" s="192"/>
      <c r="D913" s="138"/>
      <c r="E913" s="67"/>
      <c r="F913" s="55"/>
    </row>
    <row r="914" spans="3:6" s="8" customFormat="1" ht="15" customHeight="1" x14ac:dyDescent="0.35">
      <c r="C914" s="192"/>
      <c r="D914" s="138"/>
      <c r="E914" s="67"/>
      <c r="F914" s="55"/>
    </row>
    <row r="915" spans="3:6" s="8" customFormat="1" ht="15" customHeight="1" x14ac:dyDescent="0.35">
      <c r="C915" s="192"/>
      <c r="D915" s="138"/>
      <c r="E915" s="67"/>
      <c r="F915" s="55"/>
    </row>
    <row r="916" spans="3:6" s="8" customFormat="1" ht="15" customHeight="1" x14ac:dyDescent="0.35">
      <c r="C916" s="192"/>
      <c r="D916" s="138"/>
      <c r="E916" s="67"/>
      <c r="F916" s="55"/>
    </row>
    <row r="917" spans="3:6" s="8" customFormat="1" ht="15" customHeight="1" x14ac:dyDescent="0.35">
      <c r="C917" s="192"/>
      <c r="D917" s="138"/>
      <c r="E917" s="67"/>
      <c r="F917" s="55"/>
    </row>
    <row r="918" spans="3:6" s="8" customFormat="1" ht="15" customHeight="1" x14ac:dyDescent="0.35">
      <c r="C918" s="192"/>
      <c r="D918" s="138"/>
      <c r="E918" s="67"/>
      <c r="F918" s="55"/>
    </row>
    <row r="919" spans="3:6" s="8" customFormat="1" ht="15" customHeight="1" x14ac:dyDescent="0.35">
      <c r="C919" s="192"/>
      <c r="D919" s="138"/>
      <c r="E919" s="67"/>
      <c r="F919" s="55"/>
    </row>
    <row r="920" spans="3:6" s="8" customFormat="1" ht="15" customHeight="1" x14ac:dyDescent="0.35">
      <c r="C920" s="192"/>
      <c r="D920" s="138"/>
      <c r="E920" s="67"/>
      <c r="F920" s="55"/>
    </row>
    <row r="921" spans="3:6" s="8" customFormat="1" ht="15" customHeight="1" x14ac:dyDescent="0.35">
      <c r="C921" s="192"/>
      <c r="D921" s="138"/>
      <c r="E921" s="67"/>
      <c r="F921" s="55"/>
    </row>
    <row r="922" spans="3:6" s="8" customFormat="1" ht="15" customHeight="1" x14ac:dyDescent="0.35">
      <c r="C922" s="192"/>
      <c r="D922" s="138"/>
      <c r="E922" s="67"/>
      <c r="F922" s="55"/>
    </row>
    <row r="923" spans="3:6" s="8" customFormat="1" ht="15" customHeight="1" x14ac:dyDescent="0.35">
      <c r="C923" s="192"/>
      <c r="D923" s="138"/>
      <c r="E923" s="67"/>
      <c r="F923" s="55"/>
    </row>
    <row r="924" spans="3:6" s="8" customFormat="1" ht="15" customHeight="1" x14ac:dyDescent="0.35">
      <c r="C924" s="192"/>
      <c r="D924" s="138"/>
      <c r="E924" s="67"/>
      <c r="F924" s="55"/>
    </row>
    <row r="925" spans="3:6" s="8" customFormat="1" ht="15" customHeight="1" x14ac:dyDescent="0.35">
      <c r="C925" s="192"/>
      <c r="D925" s="138"/>
      <c r="E925" s="67"/>
      <c r="F925" s="55"/>
    </row>
    <row r="926" spans="3:6" s="8" customFormat="1" ht="15" customHeight="1" x14ac:dyDescent="0.35">
      <c r="C926" s="192"/>
      <c r="D926" s="138"/>
      <c r="E926" s="67"/>
      <c r="F926" s="55"/>
    </row>
    <row r="927" spans="3:6" s="8" customFormat="1" ht="15" customHeight="1" x14ac:dyDescent="0.35">
      <c r="C927" s="192"/>
      <c r="D927" s="138"/>
      <c r="E927" s="67"/>
      <c r="F927" s="55"/>
    </row>
    <row r="928" spans="3:6" s="8" customFormat="1" ht="15" customHeight="1" x14ac:dyDescent="0.35">
      <c r="C928" s="192"/>
      <c r="D928" s="138"/>
      <c r="E928" s="67"/>
      <c r="F928" s="55"/>
    </row>
    <row r="929" spans="3:6" s="8" customFormat="1" ht="15" customHeight="1" x14ac:dyDescent="0.35">
      <c r="C929" s="192"/>
      <c r="D929" s="138"/>
      <c r="E929" s="67"/>
      <c r="F929" s="55"/>
    </row>
    <row r="930" spans="3:6" s="8" customFormat="1" ht="15" customHeight="1" x14ac:dyDescent="0.35">
      <c r="C930" s="192"/>
      <c r="D930" s="138"/>
      <c r="E930" s="67"/>
      <c r="F930" s="55"/>
    </row>
    <row r="931" spans="3:6" s="8" customFormat="1" ht="15" customHeight="1" x14ac:dyDescent="0.35">
      <c r="C931" s="192"/>
      <c r="D931" s="138"/>
      <c r="E931" s="67"/>
      <c r="F931" s="55"/>
    </row>
    <row r="932" spans="3:6" s="8" customFormat="1" ht="15" customHeight="1" x14ac:dyDescent="0.35">
      <c r="C932" s="192"/>
      <c r="D932" s="138"/>
      <c r="E932" s="67"/>
      <c r="F932" s="55"/>
    </row>
    <row r="933" spans="3:6" s="8" customFormat="1" ht="15" customHeight="1" x14ac:dyDescent="0.35">
      <c r="C933" s="192"/>
      <c r="D933" s="138"/>
      <c r="E933" s="67"/>
      <c r="F933" s="55"/>
    </row>
    <row r="934" spans="3:6" s="8" customFormat="1" ht="15" customHeight="1" x14ac:dyDescent="0.35">
      <c r="C934" s="192"/>
      <c r="D934" s="138"/>
      <c r="E934" s="67"/>
      <c r="F934" s="55"/>
    </row>
    <row r="935" spans="3:6" s="8" customFormat="1" ht="15" customHeight="1" x14ac:dyDescent="0.35">
      <c r="C935" s="192"/>
      <c r="D935" s="138"/>
      <c r="E935" s="67"/>
      <c r="F935" s="55"/>
    </row>
    <row r="936" spans="3:6" s="8" customFormat="1" ht="15" customHeight="1" x14ac:dyDescent="0.35">
      <c r="C936" s="192"/>
      <c r="D936" s="138"/>
      <c r="E936" s="67"/>
      <c r="F936" s="55"/>
    </row>
    <row r="937" spans="3:6" s="8" customFormat="1" ht="15" customHeight="1" x14ac:dyDescent="0.35">
      <c r="C937" s="192"/>
      <c r="D937" s="138"/>
      <c r="E937" s="67"/>
      <c r="F937" s="55"/>
    </row>
    <row r="938" spans="3:6" s="8" customFormat="1" ht="15" customHeight="1" x14ac:dyDescent="0.35">
      <c r="C938" s="192"/>
      <c r="D938" s="138"/>
      <c r="E938" s="67"/>
      <c r="F938" s="55"/>
    </row>
    <row r="939" spans="3:6" s="8" customFormat="1" ht="15" customHeight="1" x14ac:dyDescent="0.35">
      <c r="C939" s="192"/>
      <c r="D939" s="138"/>
      <c r="E939" s="67"/>
      <c r="F939" s="55"/>
    </row>
    <row r="940" spans="3:6" s="8" customFormat="1" ht="15" customHeight="1" x14ac:dyDescent="0.35">
      <c r="C940" s="192"/>
      <c r="D940" s="138"/>
      <c r="E940" s="67"/>
      <c r="F940" s="55"/>
    </row>
    <row r="941" spans="3:6" s="8" customFormat="1" ht="15" customHeight="1" x14ac:dyDescent="0.35">
      <c r="C941" s="192"/>
      <c r="D941" s="138"/>
      <c r="E941" s="67"/>
      <c r="F941" s="55"/>
    </row>
    <row r="942" spans="3:6" s="8" customFormat="1" ht="15" customHeight="1" x14ac:dyDescent="0.35">
      <c r="C942" s="192"/>
      <c r="D942" s="138"/>
      <c r="E942" s="67"/>
      <c r="F942" s="55"/>
    </row>
    <row r="943" spans="3:6" s="8" customFormat="1" ht="15" customHeight="1" x14ac:dyDescent="0.35">
      <c r="C943" s="192"/>
      <c r="D943" s="138"/>
      <c r="E943" s="67"/>
      <c r="F943" s="55"/>
    </row>
    <row r="944" spans="3:6" s="8" customFormat="1" ht="15" customHeight="1" x14ac:dyDescent="0.35">
      <c r="C944" s="192"/>
      <c r="D944" s="138"/>
      <c r="E944" s="67"/>
      <c r="F944" s="55"/>
    </row>
    <row r="945" spans="3:6" s="8" customFormat="1" ht="15" customHeight="1" x14ac:dyDescent="0.35">
      <c r="C945" s="192"/>
      <c r="D945" s="138"/>
      <c r="E945" s="67"/>
      <c r="F945" s="55"/>
    </row>
    <row r="946" spans="3:6" s="8" customFormat="1" ht="15" customHeight="1" x14ac:dyDescent="0.35">
      <c r="C946" s="192"/>
      <c r="D946" s="138"/>
      <c r="E946" s="67"/>
      <c r="F946" s="55"/>
    </row>
    <row r="947" spans="3:6" s="8" customFormat="1" ht="15" customHeight="1" x14ac:dyDescent="0.35">
      <c r="C947" s="192"/>
      <c r="D947" s="138"/>
      <c r="E947" s="67"/>
      <c r="F947" s="55"/>
    </row>
    <row r="948" spans="3:6" s="8" customFormat="1" ht="15" customHeight="1" x14ac:dyDescent="0.35">
      <c r="C948" s="192"/>
      <c r="D948" s="138"/>
      <c r="E948" s="67"/>
      <c r="F948" s="55"/>
    </row>
    <row r="949" spans="3:6" s="8" customFormat="1" ht="15" customHeight="1" x14ac:dyDescent="0.35">
      <c r="C949" s="192"/>
      <c r="D949" s="138"/>
      <c r="E949" s="67"/>
      <c r="F949" s="55"/>
    </row>
    <row r="950" spans="3:6" s="8" customFormat="1" ht="15" customHeight="1" x14ac:dyDescent="0.35">
      <c r="C950" s="192"/>
      <c r="D950" s="138"/>
      <c r="E950" s="67"/>
      <c r="F950" s="55"/>
    </row>
    <row r="951" spans="3:6" s="8" customFormat="1" ht="15" customHeight="1" x14ac:dyDescent="0.35">
      <c r="C951" s="192"/>
      <c r="D951" s="138"/>
      <c r="E951" s="67"/>
      <c r="F951" s="55"/>
    </row>
    <row r="952" spans="3:6" s="8" customFormat="1" ht="15" customHeight="1" x14ac:dyDescent="0.35">
      <c r="C952" s="192"/>
      <c r="D952" s="138"/>
      <c r="E952" s="67"/>
      <c r="F952" s="55"/>
    </row>
    <row r="953" spans="3:6" s="8" customFormat="1" ht="15" customHeight="1" x14ac:dyDescent="0.35">
      <c r="C953" s="192"/>
      <c r="D953" s="138"/>
      <c r="E953" s="67"/>
      <c r="F953" s="55"/>
    </row>
    <row r="954" spans="3:6" s="8" customFormat="1" ht="15" customHeight="1" x14ac:dyDescent="0.35">
      <c r="C954" s="192"/>
      <c r="D954" s="138"/>
      <c r="E954" s="67"/>
      <c r="F954" s="55"/>
    </row>
    <row r="955" spans="3:6" s="8" customFormat="1" ht="15" customHeight="1" x14ac:dyDescent="0.35">
      <c r="C955" s="192"/>
      <c r="D955" s="138"/>
      <c r="E955" s="67"/>
      <c r="F955" s="55"/>
    </row>
    <row r="956" spans="3:6" s="8" customFormat="1" ht="15" customHeight="1" x14ac:dyDescent="0.35">
      <c r="C956" s="192"/>
      <c r="D956" s="138"/>
      <c r="E956" s="67"/>
      <c r="F956" s="55"/>
    </row>
    <row r="957" spans="3:6" s="8" customFormat="1" ht="15" customHeight="1" x14ac:dyDescent="0.35">
      <c r="C957" s="192"/>
      <c r="D957" s="138"/>
      <c r="E957" s="67"/>
      <c r="F957" s="55"/>
    </row>
    <row r="958" spans="3:6" s="8" customFormat="1" ht="15" customHeight="1" x14ac:dyDescent="0.35">
      <c r="C958" s="192"/>
      <c r="D958" s="138"/>
      <c r="E958" s="67"/>
      <c r="F958" s="55"/>
    </row>
    <row r="959" spans="3:6" s="8" customFormat="1" ht="15" customHeight="1" x14ac:dyDescent="0.35">
      <c r="C959" s="192"/>
      <c r="D959" s="138"/>
      <c r="E959" s="67"/>
      <c r="F959" s="55"/>
    </row>
    <row r="960" spans="3:6" s="8" customFormat="1" ht="15" customHeight="1" x14ac:dyDescent="0.35">
      <c r="C960" s="192"/>
      <c r="D960" s="138"/>
      <c r="E960" s="67"/>
      <c r="F960" s="55"/>
    </row>
    <row r="961" spans="3:6" s="8" customFormat="1" ht="15" customHeight="1" x14ac:dyDescent="0.35">
      <c r="C961" s="192"/>
      <c r="D961" s="138"/>
      <c r="E961" s="67"/>
      <c r="F961" s="55"/>
    </row>
    <row r="962" spans="3:6" s="8" customFormat="1" ht="15" customHeight="1" x14ac:dyDescent="0.35">
      <c r="C962" s="192"/>
      <c r="D962" s="138"/>
      <c r="E962" s="67"/>
      <c r="F962" s="55"/>
    </row>
    <row r="963" spans="3:6" s="8" customFormat="1" ht="15" customHeight="1" x14ac:dyDescent="0.35">
      <c r="C963" s="192"/>
      <c r="D963" s="138"/>
      <c r="E963" s="67"/>
      <c r="F963" s="55"/>
    </row>
    <row r="964" spans="3:6" s="8" customFormat="1" ht="15" customHeight="1" x14ac:dyDescent="0.35">
      <c r="C964" s="192"/>
      <c r="D964" s="138"/>
      <c r="E964" s="67"/>
      <c r="F964" s="55"/>
    </row>
    <row r="965" spans="3:6" s="8" customFormat="1" ht="15" customHeight="1" x14ac:dyDescent="0.35">
      <c r="C965" s="192"/>
      <c r="D965" s="138"/>
      <c r="E965" s="67"/>
      <c r="F965" s="55"/>
    </row>
    <row r="966" spans="3:6" s="8" customFormat="1" ht="15" customHeight="1" x14ac:dyDescent="0.35">
      <c r="C966" s="192"/>
      <c r="D966" s="138"/>
      <c r="E966" s="67"/>
      <c r="F966" s="55"/>
    </row>
    <row r="967" spans="3:6" s="8" customFormat="1" ht="15" customHeight="1" x14ac:dyDescent="0.35">
      <c r="C967" s="192"/>
      <c r="D967" s="138"/>
      <c r="E967" s="67"/>
      <c r="F967" s="55"/>
    </row>
    <row r="968" spans="3:6" s="8" customFormat="1" ht="15" customHeight="1" x14ac:dyDescent="0.35">
      <c r="C968" s="192"/>
      <c r="D968" s="138"/>
      <c r="E968" s="67"/>
      <c r="F968" s="55"/>
    </row>
    <row r="969" spans="3:6" s="8" customFormat="1" ht="15" customHeight="1" x14ac:dyDescent="0.35">
      <c r="C969" s="192"/>
      <c r="D969" s="138"/>
      <c r="E969" s="67"/>
      <c r="F969" s="55"/>
    </row>
    <row r="970" spans="3:6" s="8" customFormat="1" ht="15" customHeight="1" x14ac:dyDescent="0.35">
      <c r="C970" s="192"/>
      <c r="D970" s="138"/>
      <c r="E970" s="67"/>
      <c r="F970" s="55"/>
    </row>
    <row r="971" spans="3:6" s="8" customFormat="1" ht="15" customHeight="1" x14ac:dyDescent="0.35">
      <c r="C971" s="192"/>
      <c r="D971" s="138"/>
      <c r="E971" s="67"/>
      <c r="F971" s="55"/>
    </row>
    <row r="972" spans="3:6" s="8" customFormat="1" ht="15" customHeight="1" x14ac:dyDescent="0.35">
      <c r="C972" s="192"/>
      <c r="D972" s="138"/>
      <c r="E972" s="67"/>
      <c r="F972" s="55"/>
    </row>
    <row r="973" spans="3:6" s="8" customFormat="1" ht="15" customHeight="1" x14ac:dyDescent="0.35">
      <c r="C973" s="192"/>
      <c r="D973" s="138"/>
      <c r="E973" s="67"/>
      <c r="F973" s="55"/>
    </row>
    <row r="974" spans="3:6" s="8" customFormat="1" ht="15" customHeight="1" x14ac:dyDescent="0.35">
      <c r="C974" s="192"/>
      <c r="D974" s="138"/>
      <c r="E974" s="67"/>
      <c r="F974" s="55"/>
    </row>
    <row r="975" spans="3:6" s="8" customFormat="1" ht="15" customHeight="1" x14ac:dyDescent="0.35">
      <c r="C975" s="192"/>
      <c r="D975" s="138"/>
      <c r="E975" s="67"/>
      <c r="F975" s="55"/>
    </row>
    <row r="976" spans="3:6" s="8" customFormat="1" ht="15" customHeight="1" x14ac:dyDescent="0.35">
      <c r="C976" s="192"/>
      <c r="D976" s="138"/>
      <c r="E976" s="67"/>
      <c r="F976" s="55"/>
    </row>
    <row r="977" spans="3:6" s="8" customFormat="1" ht="15" customHeight="1" x14ac:dyDescent="0.35">
      <c r="C977" s="192"/>
      <c r="D977" s="138"/>
      <c r="E977" s="67"/>
      <c r="F977" s="55"/>
    </row>
    <row r="978" spans="3:6" s="8" customFormat="1" ht="15" customHeight="1" x14ac:dyDescent="0.35">
      <c r="C978" s="192"/>
      <c r="D978" s="138"/>
      <c r="E978" s="67"/>
      <c r="F978" s="55"/>
    </row>
    <row r="979" spans="3:6" s="8" customFormat="1" ht="15" customHeight="1" x14ac:dyDescent="0.35">
      <c r="C979" s="192"/>
      <c r="D979" s="138"/>
      <c r="E979" s="67"/>
      <c r="F979" s="55"/>
    </row>
    <row r="980" spans="3:6" s="8" customFormat="1" ht="15" customHeight="1" x14ac:dyDescent="0.35">
      <c r="C980" s="192"/>
      <c r="D980" s="138"/>
      <c r="E980" s="67"/>
      <c r="F980" s="55"/>
    </row>
    <row r="981" spans="3:6" s="8" customFormat="1" ht="15" customHeight="1" x14ac:dyDescent="0.35">
      <c r="C981" s="192"/>
      <c r="D981" s="138"/>
      <c r="E981" s="67"/>
      <c r="F981" s="55"/>
    </row>
    <row r="982" spans="3:6" s="8" customFormat="1" ht="15" customHeight="1" x14ac:dyDescent="0.35">
      <c r="C982" s="192"/>
      <c r="D982" s="138"/>
      <c r="E982" s="67"/>
      <c r="F982" s="55"/>
    </row>
    <row r="983" spans="3:6" s="8" customFormat="1" ht="15" customHeight="1" x14ac:dyDescent="0.35">
      <c r="C983" s="192"/>
      <c r="D983" s="138"/>
      <c r="E983" s="67"/>
      <c r="F983" s="55"/>
    </row>
    <row r="984" spans="3:6" s="8" customFormat="1" ht="15" customHeight="1" x14ac:dyDescent="0.35">
      <c r="C984" s="192"/>
      <c r="D984" s="138"/>
      <c r="E984" s="67"/>
      <c r="F984" s="55"/>
    </row>
    <row r="985" spans="3:6" s="8" customFormat="1" ht="15" customHeight="1" x14ac:dyDescent="0.35">
      <c r="C985" s="192"/>
      <c r="D985" s="138"/>
      <c r="E985" s="67"/>
      <c r="F985" s="55"/>
    </row>
    <row r="986" spans="3:6" s="8" customFormat="1" ht="15" customHeight="1" x14ac:dyDescent="0.35">
      <c r="C986" s="192"/>
      <c r="D986" s="138"/>
      <c r="E986" s="67"/>
      <c r="F986" s="55"/>
    </row>
    <row r="987" spans="3:6" s="8" customFormat="1" ht="15" customHeight="1" x14ac:dyDescent="0.35">
      <c r="C987" s="192"/>
      <c r="D987" s="138"/>
      <c r="E987" s="67"/>
      <c r="F987" s="55"/>
    </row>
    <row r="988" spans="3:6" s="8" customFormat="1" ht="15" customHeight="1" x14ac:dyDescent="0.35">
      <c r="C988" s="192"/>
      <c r="D988" s="138"/>
      <c r="E988" s="67"/>
      <c r="F988" s="55"/>
    </row>
    <row r="989" spans="3:6" s="8" customFormat="1" ht="15" customHeight="1" x14ac:dyDescent="0.35">
      <c r="C989" s="192"/>
      <c r="D989" s="138"/>
      <c r="E989" s="67"/>
      <c r="F989" s="55"/>
    </row>
    <row r="990" spans="3:6" s="8" customFormat="1" ht="15" customHeight="1" x14ac:dyDescent="0.35">
      <c r="C990" s="192"/>
      <c r="D990" s="138"/>
      <c r="E990" s="67"/>
      <c r="F990" s="55"/>
    </row>
    <row r="991" spans="3:6" s="8" customFormat="1" ht="15" customHeight="1" x14ac:dyDescent="0.35">
      <c r="C991" s="192"/>
      <c r="D991" s="138"/>
      <c r="E991" s="67"/>
      <c r="F991" s="55"/>
    </row>
    <row r="992" spans="3:6" s="8" customFormat="1" ht="15" customHeight="1" x14ac:dyDescent="0.35">
      <c r="C992" s="192"/>
      <c r="D992" s="138"/>
      <c r="E992" s="67"/>
      <c r="F992" s="55"/>
    </row>
    <row r="993" spans="3:6" s="8" customFormat="1" ht="15" customHeight="1" x14ac:dyDescent="0.35">
      <c r="C993" s="192"/>
      <c r="D993" s="138"/>
      <c r="E993" s="67"/>
      <c r="F993" s="55"/>
    </row>
    <row r="994" spans="3:6" s="8" customFormat="1" ht="15" customHeight="1" x14ac:dyDescent="0.35">
      <c r="C994" s="192"/>
      <c r="D994" s="138"/>
      <c r="E994" s="67"/>
      <c r="F994" s="55"/>
    </row>
    <row r="995" spans="3:6" s="8" customFormat="1" ht="15" customHeight="1" x14ac:dyDescent="0.35">
      <c r="C995" s="192"/>
      <c r="D995" s="138"/>
      <c r="E995" s="67"/>
      <c r="F995" s="55"/>
    </row>
    <row r="996" spans="3:6" s="8" customFormat="1" ht="15" customHeight="1" x14ac:dyDescent="0.35">
      <c r="C996" s="192"/>
      <c r="D996" s="138"/>
      <c r="E996" s="67"/>
      <c r="F996" s="55"/>
    </row>
    <row r="997" spans="3:6" s="8" customFormat="1" ht="15" customHeight="1" x14ac:dyDescent="0.35">
      <c r="C997" s="192"/>
      <c r="D997" s="138"/>
      <c r="E997" s="67"/>
      <c r="F997" s="55"/>
    </row>
    <row r="998" spans="3:6" s="8" customFormat="1" ht="15" customHeight="1" x14ac:dyDescent="0.35">
      <c r="C998" s="192"/>
      <c r="D998" s="138"/>
      <c r="E998" s="67"/>
      <c r="F998" s="55"/>
    </row>
    <row r="999" spans="3:6" s="8" customFormat="1" ht="15" customHeight="1" x14ac:dyDescent="0.35">
      <c r="C999" s="192"/>
      <c r="D999" s="138"/>
      <c r="E999" s="67"/>
      <c r="F999" s="55"/>
    </row>
    <row r="1000" spans="3:6" s="8" customFormat="1" ht="15" customHeight="1" x14ac:dyDescent="0.35">
      <c r="C1000" s="192"/>
      <c r="D1000" s="138"/>
      <c r="E1000" s="67"/>
      <c r="F1000" s="55"/>
    </row>
    <row r="1001" spans="3:6" s="8" customFormat="1" ht="15" customHeight="1" x14ac:dyDescent="0.35">
      <c r="F1001" s="54"/>
    </row>
    <row r="1002" spans="3:6" s="8" customFormat="1" ht="15" customHeight="1" x14ac:dyDescent="0.35">
      <c r="F1002" s="54"/>
    </row>
    <row r="1003" spans="3:6" s="8" customFormat="1" ht="15" customHeight="1" x14ac:dyDescent="0.35">
      <c r="F1003" s="54"/>
    </row>
    <row r="1004" spans="3:6" s="8" customFormat="1" ht="15" customHeight="1" x14ac:dyDescent="0.35">
      <c r="F1004" s="54"/>
    </row>
    <row r="1005" spans="3:6" s="8" customFormat="1" ht="15" customHeight="1" x14ac:dyDescent="0.35">
      <c r="F1005" s="54"/>
    </row>
  </sheetData>
  <sheetProtection algorithmName="SHA-512" hashValue="7jxwvKUWET6dTmtf3aE/Mz9yjpOe2UIiQ2y3YJJ2RPjeZQPJFbTi9UhdXHTY4fTVqG74LqyL4SZBSorT39pKZw==" saltValue="xNzu0qjf0IkChUAa3M4gqw==" spinCount="100000" sheet="1" scenarios="1" formatCells="0" formatColumns="0" insertRows="0" deleteRows="0" autoFilter="0"/>
  <autoFilter ref="A5:A45" xr:uid="{00000000-0009-0000-0000-000003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&amp;C&amp;"Calibri,Normal"&amp;K000000De tilrettede Driftsudgifter 2016, Somatik
Skema 4</oddHeader>
    <oddFooter>Side &amp;P</oddFooter>
  </headerFooter>
  <rowBreaks count="1" manualBreakCount="1">
    <brk id="1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T1000"/>
  <sheetViews>
    <sheetView showGridLines="0" zoomScaleNormal="100" workbookViewId="0"/>
  </sheetViews>
  <sheetFormatPr defaultColWidth="0" defaultRowHeight="15" customHeight="1" x14ac:dyDescent="0.35"/>
  <cols>
    <col min="1" max="1" width="42.54296875" bestFit="1" customWidth="1"/>
    <col min="2" max="2" width="21.1796875" bestFit="1" customWidth="1"/>
    <col min="3" max="3" width="15.7265625" style="174" customWidth="1"/>
    <col min="4" max="4" width="15.7265625" style="83" customWidth="1"/>
    <col min="5" max="5" width="15.7265625" style="62" customWidth="1"/>
    <col min="6" max="6" width="15.7265625" style="54" customWidth="1"/>
    <col min="7" max="8" width="15.7265625" customWidth="1"/>
    <col min="9" max="9" width="82.7265625" customWidth="1"/>
    <col min="10" max="20" width="0" style="8" hidden="1" customWidth="1"/>
    <col min="21" max="16384" width="9.1796875" style="8" hidden="1"/>
  </cols>
  <sheetData>
    <row r="1" spans="1:15" ht="15" customHeight="1" x14ac:dyDescent="0.35">
      <c r="A1" s="3" t="s">
        <v>40</v>
      </c>
      <c r="B1" s="1"/>
      <c r="C1" s="1"/>
      <c r="D1" s="1"/>
      <c r="E1" s="1"/>
      <c r="F1" s="1"/>
    </row>
    <row r="2" spans="1:15" ht="15" customHeight="1" x14ac:dyDescent="0.35">
      <c r="B2" s="233" t="s">
        <v>12</v>
      </c>
      <c r="C2" s="233"/>
      <c r="D2" s="233"/>
      <c r="E2" s="233"/>
      <c r="F2" s="233"/>
      <c r="G2" s="233"/>
      <c r="H2" s="233"/>
      <c r="I2" s="233"/>
    </row>
    <row r="3" spans="1:15" ht="15" customHeight="1" x14ac:dyDescent="0.35">
      <c r="B3" s="233"/>
      <c r="C3" s="233"/>
      <c r="D3" s="233"/>
      <c r="E3" s="233"/>
      <c r="F3" s="233"/>
      <c r="G3" s="233"/>
      <c r="H3" s="233"/>
      <c r="I3" s="233"/>
    </row>
    <row r="4" spans="1:15" ht="15" customHeight="1" x14ac:dyDescent="0.35">
      <c r="C4" s="194"/>
      <c r="D4" s="137"/>
      <c r="E4" s="66"/>
      <c r="F4" s="55"/>
    </row>
    <row r="5" spans="1:15" ht="15" customHeight="1" x14ac:dyDescent="0.35">
      <c r="A5" t="s">
        <v>9</v>
      </c>
      <c r="C5" s="195">
        <v>2020</v>
      </c>
      <c r="D5" s="145">
        <v>2019</v>
      </c>
      <c r="E5" s="69">
        <v>2018</v>
      </c>
      <c r="F5" s="59">
        <v>2017</v>
      </c>
      <c r="G5" s="18" t="s">
        <v>57</v>
      </c>
      <c r="H5" s="2" t="s">
        <v>10</v>
      </c>
      <c r="I5" s="4" t="s">
        <v>11</v>
      </c>
    </row>
    <row r="6" spans="1:15" ht="15" customHeight="1" x14ac:dyDescent="0.35">
      <c r="A6" s="22" t="s">
        <v>41</v>
      </c>
      <c r="B6" s="35"/>
      <c r="C6" s="222"/>
      <c r="D6" s="163"/>
      <c r="E6" s="163"/>
      <c r="F6" s="163"/>
      <c r="G6" s="33"/>
      <c r="H6" s="33"/>
      <c r="I6" s="33"/>
    </row>
    <row r="7" spans="1:15" ht="15" customHeight="1" x14ac:dyDescent="0.35">
      <c r="A7" s="212" t="s">
        <v>41</v>
      </c>
      <c r="B7" s="215" t="s">
        <v>20</v>
      </c>
      <c r="C7" s="223"/>
      <c r="D7" s="224"/>
      <c r="E7" s="224"/>
      <c r="F7" s="224"/>
      <c r="G7" s="225">
        <f t="shared" ref="G7:G45" si="0">IF(ISERROR(C7- D7)=TRUE,"",C7 - D7)</f>
        <v>0</v>
      </c>
      <c r="H7" s="216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214"/>
      <c r="J7" s="192"/>
      <c r="K7" s="192"/>
      <c r="L7" s="192"/>
      <c r="M7" s="192"/>
      <c r="N7" s="192"/>
      <c r="O7" s="192"/>
    </row>
    <row r="8" spans="1:15" ht="15" customHeight="1" x14ac:dyDescent="0.35">
      <c r="A8" s="212" t="s">
        <v>41</v>
      </c>
      <c r="B8" s="221" t="s">
        <v>50</v>
      </c>
      <c r="C8" s="226">
        <v>3815.895</v>
      </c>
      <c r="D8" s="227">
        <v>4683.7910000000002</v>
      </c>
      <c r="E8" s="227">
        <v>5201.0609999999997</v>
      </c>
      <c r="F8" s="227">
        <v>5584.6384861329889</v>
      </c>
      <c r="G8" s="228">
        <f t="shared" si="0"/>
        <v>-867.89600000000019</v>
      </c>
      <c r="H8" s="217" t="str">
        <f t="shared" si="1"/>
        <v>-18,5%▼</v>
      </c>
      <c r="I8" s="220"/>
      <c r="J8" s="192"/>
      <c r="K8" s="192"/>
      <c r="L8" s="192"/>
      <c r="M8" s="192"/>
      <c r="N8" s="192"/>
      <c r="O8" s="192"/>
    </row>
    <row r="9" spans="1:15" ht="15" customHeight="1" x14ac:dyDescent="0.35">
      <c r="A9" s="212" t="s">
        <v>41</v>
      </c>
      <c r="B9" s="215" t="s">
        <v>21</v>
      </c>
      <c r="C9" s="223">
        <v>9507.5210000000006</v>
      </c>
      <c r="D9" s="224">
        <v>7672.2929999999997</v>
      </c>
      <c r="E9" s="224">
        <v>7389.808</v>
      </c>
      <c r="F9" s="224">
        <v>8592.7935425043888</v>
      </c>
      <c r="G9" s="225">
        <f t="shared" si="0"/>
        <v>1835.228000000001</v>
      </c>
      <c r="H9" s="216" t="str">
        <f t="shared" si="1"/>
        <v>23,9%▲</v>
      </c>
      <c r="I9" s="214"/>
      <c r="J9" s="192"/>
      <c r="K9" s="192"/>
      <c r="L9" s="192"/>
      <c r="M9" s="192"/>
      <c r="N9" s="192"/>
      <c r="O9" s="192"/>
    </row>
    <row r="10" spans="1:15" s="29" customFormat="1" ht="15" customHeight="1" x14ac:dyDescent="0.35">
      <c r="A10" s="213" t="s">
        <v>41</v>
      </c>
      <c r="B10" s="193" t="s">
        <v>8</v>
      </c>
      <c r="C10" s="207">
        <f>SUMIFS((C7:C9),($A$7:$A$9),$A$10)</f>
        <v>13323.416000000001</v>
      </c>
      <c r="D10" s="207">
        <f>SUMIFS((D7:D9),($A$7:$A$9),$A$10)</f>
        <v>12356.083999999999</v>
      </c>
      <c r="E10" s="207">
        <f>SUMIFS((E7:E9),(A7:A9),A10)</f>
        <v>12590.868999999999</v>
      </c>
      <c r="F10" s="207">
        <f>SUMIFS((F7:F9),(A7:A9),A10)</f>
        <v>14177.432028637377</v>
      </c>
      <c r="G10" s="204">
        <f t="shared" si="0"/>
        <v>967.33200000000215</v>
      </c>
      <c r="H10" s="202" t="str">
        <f t="shared" si="1"/>
        <v>7,8%▲</v>
      </c>
      <c r="I10" s="203"/>
      <c r="J10" s="28"/>
      <c r="K10" s="28"/>
      <c r="L10" s="28"/>
      <c r="M10" s="28"/>
      <c r="N10" s="28"/>
      <c r="O10" s="28"/>
    </row>
    <row r="11" spans="1:15" ht="15" customHeight="1" x14ac:dyDescent="0.35">
      <c r="A11" s="22" t="s">
        <v>42</v>
      </c>
      <c r="B11" s="40"/>
      <c r="C11" s="224"/>
      <c r="D11" s="165"/>
      <c r="E11" s="165"/>
      <c r="F11" s="165"/>
      <c r="G11" s="166">
        <f t="shared" si="0"/>
        <v>0</v>
      </c>
      <c r="H11" s="158" t="str">
        <f t="shared" si="1"/>
        <v/>
      </c>
      <c r="I11" s="40"/>
    </row>
    <row r="12" spans="1:15" ht="15" customHeight="1" x14ac:dyDescent="0.35">
      <c r="A12" s="212" t="s">
        <v>42</v>
      </c>
      <c r="B12" s="221" t="s">
        <v>20</v>
      </c>
      <c r="C12" s="226"/>
      <c r="D12" s="227"/>
      <c r="E12" s="227"/>
      <c r="F12" s="227"/>
      <c r="G12" s="228">
        <f t="shared" si="0"/>
        <v>0</v>
      </c>
      <c r="H12" s="217" t="str">
        <f t="shared" si="1"/>
        <v/>
      </c>
      <c r="I12" s="220"/>
      <c r="J12" s="192"/>
      <c r="K12" s="192"/>
      <c r="L12" s="192"/>
      <c r="M12" s="192"/>
      <c r="N12" s="192"/>
      <c r="O12" s="192"/>
    </row>
    <row r="13" spans="1:15" ht="15" customHeight="1" x14ac:dyDescent="0.35">
      <c r="A13" s="212" t="s">
        <v>42</v>
      </c>
      <c r="B13" s="215" t="s">
        <v>50</v>
      </c>
      <c r="C13" s="223"/>
      <c r="D13" s="224"/>
      <c r="E13" s="224">
        <v>6343</v>
      </c>
      <c r="F13" s="224">
        <v>7067.9386309320007</v>
      </c>
      <c r="G13" s="225">
        <f t="shared" si="0"/>
        <v>0</v>
      </c>
      <c r="H13" s="216" t="str">
        <f t="shared" si="1"/>
        <v/>
      </c>
      <c r="I13" s="96"/>
      <c r="J13" s="192"/>
      <c r="K13" s="192"/>
      <c r="L13" s="192"/>
      <c r="M13" s="192"/>
      <c r="N13" s="192"/>
      <c r="O13" s="192"/>
    </row>
    <row r="14" spans="1:15" ht="15" customHeight="1" x14ac:dyDescent="0.35">
      <c r="A14" s="212" t="s">
        <v>42</v>
      </c>
      <c r="B14" s="221" t="s">
        <v>21</v>
      </c>
      <c r="C14" s="226">
        <v>3417</v>
      </c>
      <c r="D14" s="227">
        <v>4527</v>
      </c>
      <c r="E14" s="227">
        <v>4486</v>
      </c>
      <c r="F14" s="227">
        <v>3513.0612000000001</v>
      </c>
      <c r="G14" s="228">
        <f t="shared" si="0"/>
        <v>-1110</v>
      </c>
      <c r="H14" s="217" t="str">
        <f t="shared" si="1"/>
        <v>-24,5%▼</v>
      </c>
      <c r="I14" s="220"/>
      <c r="J14" s="192"/>
      <c r="K14" s="192"/>
      <c r="L14" s="192"/>
      <c r="M14" s="192"/>
      <c r="N14" s="192"/>
      <c r="O14" s="192"/>
    </row>
    <row r="15" spans="1:15" s="29" customFormat="1" ht="15" customHeight="1" x14ac:dyDescent="0.35">
      <c r="A15" s="213" t="s">
        <v>42</v>
      </c>
      <c r="B15" s="218" t="s">
        <v>8</v>
      </c>
      <c r="C15" s="206">
        <f>SUMIFS((C7:C14),($A$7:$A$14),$A$15)</f>
        <v>3417</v>
      </c>
      <c r="D15" s="206">
        <f>SUMIFS((D7:D14),($A$7:$A$14),$A$15)</f>
        <v>4527</v>
      </c>
      <c r="E15" s="206">
        <f>SUMIFS((E7:E14),(A7:A14),A15)</f>
        <v>10829</v>
      </c>
      <c r="F15" s="206">
        <f>SUMIFS((F7:F14),(A7:A14),A15)</f>
        <v>10580.999830932</v>
      </c>
      <c r="G15" s="229">
        <f t="shared" si="0"/>
        <v>-1110</v>
      </c>
      <c r="H15" s="219" t="str">
        <f t="shared" si="1"/>
        <v>-24,5%▼</v>
      </c>
      <c r="I15" s="209"/>
      <c r="J15" s="28"/>
      <c r="K15" s="28"/>
      <c r="L15" s="28"/>
      <c r="M15" s="28"/>
      <c r="N15" s="28"/>
      <c r="O15" s="28"/>
    </row>
    <row r="16" spans="1:15" ht="15" customHeight="1" x14ac:dyDescent="0.35">
      <c r="A16" s="22" t="s">
        <v>43</v>
      </c>
      <c r="B16" s="33"/>
      <c r="C16" s="227"/>
      <c r="D16" s="167"/>
      <c r="E16" s="167"/>
      <c r="F16" s="167"/>
      <c r="G16" s="168">
        <f t="shared" si="0"/>
        <v>0</v>
      </c>
      <c r="H16" s="159" t="str">
        <f t="shared" si="1"/>
        <v/>
      </c>
      <c r="I16" s="33"/>
    </row>
    <row r="17" spans="1:15" ht="15" customHeight="1" x14ac:dyDescent="0.35">
      <c r="A17" s="212" t="s">
        <v>43</v>
      </c>
      <c r="B17" s="215" t="s">
        <v>20</v>
      </c>
      <c r="C17" s="223"/>
      <c r="D17" s="224"/>
      <c r="E17" s="224"/>
      <c r="F17" s="224"/>
      <c r="G17" s="225">
        <f t="shared" si="0"/>
        <v>0</v>
      </c>
      <c r="H17" s="216" t="str">
        <f t="shared" si="1"/>
        <v/>
      </c>
      <c r="I17" s="214"/>
      <c r="J17" s="192"/>
      <c r="K17" s="192"/>
      <c r="L17" s="192"/>
      <c r="M17" s="192"/>
      <c r="N17" s="192"/>
      <c r="O17" s="192"/>
    </row>
    <row r="18" spans="1:15" ht="15" customHeight="1" x14ac:dyDescent="0.35">
      <c r="A18" s="212" t="s">
        <v>43</v>
      </c>
      <c r="B18" s="221" t="s">
        <v>50</v>
      </c>
      <c r="C18" s="226">
        <v>1491</v>
      </c>
      <c r="D18" s="227">
        <v>1985</v>
      </c>
      <c r="E18" s="227">
        <v>1151</v>
      </c>
      <c r="F18" s="227">
        <v>2883.8616899999997</v>
      </c>
      <c r="G18" s="228">
        <f t="shared" si="0"/>
        <v>-494</v>
      </c>
      <c r="H18" s="217" t="str">
        <f t="shared" si="1"/>
        <v>-24,9%▼</v>
      </c>
      <c r="I18" s="210"/>
      <c r="J18" s="192"/>
      <c r="K18" s="192"/>
      <c r="L18" s="192"/>
      <c r="M18" s="192"/>
      <c r="N18" s="192"/>
      <c r="O18" s="192"/>
    </row>
    <row r="19" spans="1:15" ht="15" customHeight="1" x14ac:dyDescent="0.35">
      <c r="A19" s="212" t="s">
        <v>43</v>
      </c>
      <c r="B19" s="215" t="s">
        <v>21</v>
      </c>
      <c r="C19" s="223">
        <v>1089</v>
      </c>
      <c r="D19" s="224">
        <v>1087</v>
      </c>
      <c r="E19" s="224">
        <v>1068</v>
      </c>
      <c r="F19" s="224">
        <v>1030.1816999999999</v>
      </c>
      <c r="G19" s="225">
        <f t="shared" si="0"/>
        <v>2</v>
      </c>
      <c r="H19" s="216" t="str">
        <f t="shared" si="1"/>
        <v>0,2%</v>
      </c>
      <c r="I19" s="214"/>
      <c r="J19" s="192"/>
      <c r="K19" s="192"/>
      <c r="L19" s="192"/>
      <c r="M19" s="192"/>
      <c r="N19" s="192"/>
      <c r="O19" s="192"/>
    </row>
    <row r="20" spans="1:15" s="29" customFormat="1" ht="15" customHeight="1" x14ac:dyDescent="0.35">
      <c r="A20" s="213" t="s">
        <v>43</v>
      </c>
      <c r="B20" s="193" t="s">
        <v>8</v>
      </c>
      <c r="C20" s="207">
        <f>SUMIFS((C7:C19),($A$7:$A$19),$A$20)</f>
        <v>2580</v>
      </c>
      <c r="D20" s="207">
        <f>SUMIFS((D7:D19),($A$7:$A$19),$A$20)</f>
        <v>3072</v>
      </c>
      <c r="E20" s="207">
        <f>SUMIFS((E7:E19),(A7:A19),A20)</f>
        <v>2219</v>
      </c>
      <c r="F20" s="207">
        <f>SUMIFS((F7:F19),(A7:A19),A20)</f>
        <v>3914.0433899999998</v>
      </c>
      <c r="G20" s="204">
        <f t="shared" si="0"/>
        <v>-492</v>
      </c>
      <c r="H20" s="202" t="str">
        <f t="shared" si="1"/>
        <v>-16,0%▼</v>
      </c>
      <c r="I20" s="203"/>
      <c r="J20" s="28"/>
      <c r="K20" s="28"/>
      <c r="L20" s="28"/>
      <c r="M20" s="28"/>
      <c r="N20" s="28"/>
      <c r="O20" s="28"/>
    </row>
    <row r="21" spans="1:15" ht="15" customHeight="1" x14ac:dyDescent="0.35">
      <c r="A21" s="22" t="s">
        <v>44</v>
      </c>
      <c r="B21" s="40"/>
      <c r="C21" s="224"/>
      <c r="D21" s="165"/>
      <c r="E21" s="165"/>
      <c r="F21" s="165"/>
      <c r="G21" s="166">
        <f t="shared" si="0"/>
        <v>0</v>
      </c>
      <c r="H21" s="158" t="str">
        <f t="shared" si="1"/>
        <v/>
      </c>
      <c r="I21" s="40"/>
    </row>
    <row r="22" spans="1:15" ht="15" customHeight="1" x14ac:dyDescent="0.35">
      <c r="A22" s="212" t="s">
        <v>44</v>
      </c>
      <c r="B22" s="221" t="s">
        <v>20</v>
      </c>
      <c r="C22" s="226"/>
      <c r="D22" s="227"/>
      <c r="E22" s="227"/>
      <c r="F22" s="227"/>
      <c r="G22" s="228">
        <f t="shared" si="0"/>
        <v>0</v>
      </c>
      <c r="H22" s="217" t="str">
        <f t="shared" si="1"/>
        <v/>
      </c>
      <c r="I22" s="220"/>
      <c r="J22" s="192"/>
      <c r="K22" s="192"/>
      <c r="L22" s="192"/>
      <c r="M22" s="192"/>
      <c r="N22" s="192"/>
      <c r="O22" s="192"/>
    </row>
    <row r="23" spans="1:15" ht="15" customHeight="1" x14ac:dyDescent="0.35">
      <c r="A23" s="212" t="s">
        <v>44</v>
      </c>
      <c r="B23" s="215" t="s">
        <v>50</v>
      </c>
      <c r="C23" s="223">
        <v>610</v>
      </c>
      <c r="D23" s="224">
        <v>220.88095000000001</v>
      </c>
      <c r="E23" s="224">
        <v>60.762650000000001</v>
      </c>
      <c r="F23" s="224">
        <v>288.19010488628447</v>
      </c>
      <c r="G23" s="225">
        <f t="shared" si="0"/>
        <v>389.11905000000002</v>
      </c>
      <c r="H23" s="216" t="str">
        <f t="shared" si="1"/>
        <v>176,2%▲</v>
      </c>
      <c r="I23" s="187"/>
      <c r="J23" s="192"/>
      <c r="K23" s="192"/>
      <c r="L23" s="192"/>
      <c r="M23" s="192"/>
      <c r="N23" s="192"/>
      <c r="O23" s="192"/>
    </row>
    <row r="24" spans="1:15" ht="15" customHeight="1" x14ac:dyDescent="0.35">
      <c r="A24" s="212" t="s">
        <v>44</v>
      </c>
      <c r="B24" s="221" t="s">
        <v>21</v>
      </c>
      <c r="C24" s="226">
        <v>743</v>
      </c>
      <c r="D24" s="227">
        <v>463.38271000000003</v>
      </c>
      <c r="E24" s="227">
        <v>462.56996789248899</v>
      </c>
      <c r="F24" s="227">
        <v>427.56206874478636</v>
      </c>
      <c r="G24" s="228">
        <f t="shared" si="0"/>
        <v>279.61728999999997</v>
      </c>
      <c r="H24" s="217" t="str">
        <f t="shared" si="1"/>
        <v>60,3%▲</v>
      </c>
      <c r="I24" s="185"/>
      <c r="J24" s="192"/>
      <c r="K24" s="192"/>
      <c r="L24" s="192"/>
      <c r="M24" s="192"/>
      <c r="N24" s="192"/>
      <c r="O24" s="192"/>
    </row>
    <row r="25" spans="1:15" s="29" customFormat="1" ht="15" customHeight="1" x14ac:dyDescent="0.35">
      <c r="A25" s="213" t="s">
        <v>44</v>
      </c>
      <c r="B25" s="218" t="s">
        <v>8</v>
      </c>
      <c r="C25" s="206">
        <f>SUMIFS((C7:C24),($A$7:$A$24),$A$25)</f>
        <v>1353</v>
      </c>
      <c r="D25" s="206">
        <f>SUMIFS((D7:D24),($A$7:$A$24),$A$25)</f>
        <v>684.26366000000007</v>
      </c>
      <c r="E25" s="206">
        <f>SUMIFS((E7:E24),(A7:A24),A25)</f>
        <v>523.332617892489</v>
      </c>
      <c r="F25" s="206">
        <f>SUMIFS((F7:F24),(A7:A24),A25)</f>
        <v>715.75217363107083</v>
      </c>
      <c r="G25" s="229">
        <f t="shared" si="0"/>
        <v>668.73633999999993</v>
      </c>
      <c r="H25" s="219" t="str">
        <f t="shared" si="1"/>
        <v>97,7%▲</v>
      </c>
      <c r="I25" s="209"/>
      <c r="J25" s="28"/>
      <c r="K25" s="28"/>
      <c r="L25" s="28"/>
      <c r="M25" s="28"/>
      <c r="N25" s="28"/>
      <c r="O25" s="28"/>
    </row>
    <row r="26" spans="1:15" ht="15" customHeight="1" x14ac:dyDescent="0.35">
      <c r="A26" s="22" t="s">
        <v>45</v>
      </c>
      <c r="B26" s="33"/>
      <c r="C26" s="227"/>
      <c r="D26" s="167"/>
      <c r="E26" s="167"/>
      <c r="F26" s="167"/>
      <c r="G26" s="168">
        <f t="shared" si="0"/>
        <v>0</v>
      </c>
      <c r="H26" s="159" t="str">
        <f t="shared" si="1"/>
        <v/>
      </c>
      <c r="I26" s="33"/>
    </row>
    <row r="27" spans="1:15" ht="15" customHeight="1" x14ac:dyDescent="0.35">
      <c r="A27" s="212" t="s">
        <v>45</v>
      </c>
      <c r="B27" s="215" t="s">
        <v>20</v>
      </c>
      <c r="C27" s="223"/>
      <c r="D27" s="224"/>
      <c r="E27" s="224"/>
      <c r="F27" s="224"/>
      <c r="G27" s="225">
        <f t="shared" si="0"/>
        <v>0</v>
      </c>
      <c r="H27" s="216" t="str">
        <f t="shared" si="1"/>
        <v/>
      </c>
      <c r="I27" s="214"/>
      <c r="J27" s="192"/>
      <c r="K27" s="192"/>
      <c r="L27" s="192"/>
      <c r="M27" s="192"/>
      <c r="N27" s="192"/>
      <c r="O27" s="192"/>
    </row>
    <row r="28" spans="1:15" ht="15" customHeight="1" x14ac:dyDescent="0.35">
      <c r="A28" s="212" t="s">
        <v>45</v>
      </c>
      <c r="B28" s="221" t="s">
        <v>50</v>
      </c>
      <c r="C28" s="226">
        <v>381</v>
      </c>
      <c r="D28" s="227">
        <v>511.96309000000002</v>
      </c>
      <c r="E28" s="227">
        <v>197.18547000000001</v>
      </c>
      <c r="F28" s="227">
        <v>268.08790511371552</v>
      </c>
      <c r="G28" s="228">
        <f t="shared" si="0"/>
        <v>-130.96309000000002</v>
      </c>
      <c r="H28" s="217" t="str">
        <f t="shared" si="1"/>
        <v>-25,6%▼</v>
      </c>
      <c r="I28" s="220"/>
      <c r="J28" s="192"/>
      <c r="K28" s="192"/>
      <c r="L28" s="192"/>
      <c r="M28" s="192"/>
      <c r="N28" s="192"/>
      <c r="O28" s="192"/>
    </row>
    <row r="29" spans="1:15" ht="15" customHeight="1" x14ac:dyDescent="0.35">
      <c r="A29" s="212" t="s">
        <v>45</v>
      </c>
      <c r="B29" s="215" t="s">
        <v>21</v>
      </c>
      <c r="C29" s="223">
        <v>5003</v>
      </c>
      <c r="D29" s="224">
        <v>4957.474559999996</v>
      </c>
      <c r="E29" s="224">
        <v>4902.4548421075096</v>
      </c>
      <c r="F29" s="224">
        <v>4766.0390312552136</v>
      </c>
      <c r="G29" s="225">
        <f t="shared" si="0"/>
        <v>45.525440000003982</v>
      </c>
      <c r="H29" s="216" t="str">
        <f t="shared" si="1"/>
        <v>0,9%</v>
      </c>
      <c r="I29" s="214"/>
      <c r="J29" s="192"/>
      <c r="K29" s="192"/>
      <c r="L29" s="192"/>
      <c r="M29" s="192"/>
      <c r="N29" s="192"/>
      <c r="O29" s="192"/>
    </row>
    <row r="30" spans="1:15" s="29" customFormat="1" ht="15" customHeight="1" x14ac:dyDescent="0.35">
      <c r="A30" s="213" t="s">
        <v>45</v>
      </c>
      <c r="B30" s="193" t="s">
        <v>8</v>
      </c>
      <c r="C30" s="207">
        <f>SUMIFS((C7:C29),($A$7:$A$29),$A$30)</f>
        <v>5384</v>
      </c>
      <c r="D30" s="207">
        <f>SUMIFS((D7:D29),($A$7:$A$29),$A$30)</f>
        <v>5469.4376499999962</v>
      </c>
      <c r="E30" s="207">
        <f>SUMIFS((E7:E29),(A7:A29),A30)</f>
        <v>5099.64031210751</v>
      </c>
      <c r="F30" s="207">
        <f>SUMIFS((F7:F29),(A7:A29),A30)</f>
        <v>5034.1269363689289</v>
      </c>
      <c r="G30" s="204">
        <f t="shared" si="0"/>
        <v>-85.437649999996211</v>
      </c>
      <c r="H30" s="202" t="str">
        <f t="shared" si="1"/>
        <v>-1,6%</v>
      </c>
      <c r="I30" s="203"/>
      <c r="J30" s="28"/>
      <c r="K30" s="28"/>
      <c r="L30" s="28"/>
      <c r="M30" s="28"/>
      <c r="N30" s="28"/>
      <c r="O30" s="28"/>
    </row>
    <row r="31" spans="1:15" ht="15" customHeight="1" x14ac:dyDescent="0.35">
      <c r="A31" s="22" t="s">
        <v>46</v>
      </c>
      <c r="B31" s="40"/>
      <c r="C31" s="224"/>
      <c r="D31" s="165"/>
      <c r="E31" s="165"/>
      <c r="F31" s="165"/>
      <c r="G31" s="166">
        <f t="shared" si="0"/>
        <v>0</v>
      </c>
      <c r="H31" s="158" t="str">
        <f t="shared" si="1"/>
        <v/>
      </c>
      <c r="I31" s="40"/>
    </row>
    <row r="32" spans="1:15" ht="15" customHeight="1" x14ac:dyDescent="0.35">
      <c r="A32" s="212" t="s">
        <v>46</v>
      </c>
      <c r="B32" s="221" t="s">
        <v>20</v>
      </c>
      <c r="C32" s="226"/>
      <c r="D32" s="227"/>
      <c r="E32" s="227"/>
      <c r="F32" s="227"/>
      <c r="G32" s="228">
        <f t="shared" si="0"/>
        <v>0</v>
      </c>
      <c r="H32" s="217" t="str">
        <f t="shared" si="1"/>
        <v/>
      </c>
      <c r="I32" s="220"/>
      <c r="J32" s="192"/>
      <c r="K32" s="192"/>
      <c r="L32" s="192"/>
      <c r="M32" s="192"/>
      <c r="N32" s="192"/>
      <c r="O32" s="192"/>
    </row>
    <row r="33" spans="1:15" ht="15" customHeight="1" x14ac:dyDescent="0.35">
      <c r="A33" s="212" t="s">
        <v>46</v>
      </c>
      <c r="B33" s="215" t="s">
        <v>50</v>
      </c>
      <c r="C33" s="223"/>
      <c r="D33" s="224"/>
      <c r="E33" s="224"/>
      <c r="F33" s="224"/>
      <c r="G33" s="225">
        <f t="shared" si="0"/>
        <v>0</v>
      </c>
      <c r="H33" s="216" t="str">
        <f t="shared" si="1"/>
        <v/>
      </c>
      <c r="I33" s="214"/>
      <c r="J33" s="192"/>
      <c r="K33" s="192"/>
      <c r="L33" s="192"/>
      <c r="M33" s="192"/>
      <c r="N33" s="192"/>
      <c r="O33" s="192"/>
    </row>
    <row r="34" spans="1:15" ht="15" customHeight="1" x14ac:dyDescent="0.35">
      <c r="A34" s="212" t="s">
        <v>46</v>
      </c>
      <c r="B34" s="221" t="s">
        <v>21</v>
      </c>
      <c r="C34" s="226"/>
      <c r="D34" s="227"/>
      <c r="E34" s="227"/>
      <c r="F34" s="227"/>
      <c r="G34" s="228">
        <f t="shared" si="0"/>
        <v>0</v>
      </c>
      <c r="H34" s="217" t="str">
        <f t="shared" si="1"/>
        <v/>
      </c>
      <c r="I34" s="220"/>
      <c r="J34" s="192"/>
      <c r="K34" s="192"/>
      <c r="L34" s="192"/>
      <c r="M34" s="192"/>
      <c r="N34" s="192"/>
      <c r="O34" s="192"/>
    </row>
    <row r="35" spans="1:15" s="29" customFormat="1" ht="15" customHeight="1" x14ac:dyDescent="0.35">
      <c r="A35" s="213" t="s">
        <v>46</v>
      </c>
      <c r="B35" s="218" t="s">
        <v>8</v>
      </c>
      <c r="C35" s="206">
        <f>SUMIFS((C7:C34),($A$7:$A$34),$A$35)</f>
        <v>0</v>
      </c>
      <c r="D35" s="206">
        <f>SUMIFS((D7:D34),($A$7:$A$34),$A$35)</f>
        <v>0</v>
      </c>
      <c r="E35" s="206">
        <f>SUMIFS((E7:E34),(A7:A34),A35)</f>
        <v>0</v>
      </c>
      <c r="F35" s="206">
        <f>SUMIFS((F7:F34),(A7:A34),A35)</f>
        <v>0</v>
      </c>
      <c r="G35" s="229">
        <f t="shared" si="0"/>
        <v>0</v>
      </c>
      <c r="H35" s="219" t="str">
        <f t="shared" si="1"/>
        <v/>
      </c>
      <c r="I35" s="209"/>
      <c r="J35" s="28"/>
      <c r="K35" s="28"/>
      <c r="L35" s="28"/>
      <c r="M35" s="28"/>
      <c r="N35" s="28"/>
      <c r="O35" s="28"/>
    </row>
    <row r="36" spans="1:15" s="29" customFormat="1" ht="15" customHeight="1" x14ac:dyDescent="0.35">
      <c r="A36" s="22" t="s">
        <v>51</v>
      </c>
      <c r="B36" s="33"/>
      <c r="C36" s="227"/>
      <c r="D36" s="167"/>
      <c r="E36" s="167"/>
      <c r="F36" s="167"/>
      <c r="G36" s="168">
        <f t="shared" si="0"/>
        <v>0</v>
      </c>
      <c r="H36" s="159" t="str">
        <f t="shared" si="1"/>
        <v/>
      </c>
      <c r="I36" s="155"/>
      <c r="J36" s="28"/>
      <c r="K36" s="28"/>
      <c r="L36" s="28"/>
      <c r="M36" s="28"/>
      <c r="N36" s="28"/>
      <c r="O36" s="28"/>
    </row>
    <row r="37" spans="1:15" s="29" customFormat="1" ht="15" customHeight="1" x14ac:dyDescent="0.35">
      <c r="A37" s="232" t="s">
        <v>51</v>
      </c>
      <c r="B37" s="215" t="s">
        <v>20</v>
      </c>
      <c r="C37" s="223"/>
      <c r="D37" s="224"/>
      <c r="E37" s="224"/>
      <c r="F37" s="224"/>
      <c r="G37" s="225">
        <f t="shared" si="0"/>
        <v>0</v>
      </c>
      <c r="H37" s="216" t="str">
        <f t="shared" si="1"/>
        <v/>
      </c>
      <c r="I37" s="211"/>
      <c r="J37" s="28"/>
      <c r="K37" s="28"/>
      <c r="L37" s="28"/>
      <c r="M37" s="28"/>
      <c r="N37" s="28"/>
      <c r="O37" s="28"/>
    </row>
    <row r="38" spans="1:15" s="29" customFormat="1" ht="15" customHeight="1" x14ac:dyDescent="0.35">
      <c r="A38" s="232" t="s">
        <v>51</v>
      </c>
      <c r="B38" s="221" t="s">
        <v>50</v>
      </c>
      <c r="C38" s="226"/>
      <c r="D38" s="227"/>
      <c r="E38" s="227"/>
      <c r="F38" s="227"/>
      <c r="G38" s="228">
        <f t="shared" si="0"/>
        <v>0</v>
      </c>
      <c r="H38" s="217" t="str">
        <f t="shared" si="1"/>
        <v/>
      </c>
      <c r="I38" s="210"/>
      <c r="J38" s="28"/>
      <c r="K38" s="28"/>
      <c r="L38" s="28"/>
      <c r="M38" s="28"/>
      <c r="N38" s="28"/>
      <c r="O38" s="28"/>
    </row>
    <row r="39" spans="1:15" s="29" customFormat="1" ht="15" customHeight="1" x14ac:dyDescent="0.35">
      <c r="A39" s="232" t="s">
        <v>51</v>
      </c>
      <c r="B39" s="215" t="s">
        <v>21</v>
      </c>
      <c r="C39" s="223"/>
      <c r="D39" s="224"/>
      <c r="E39" s="224"/>
      <c r="F39" s="224"/>
      <c r="G39" s="225">
        <f t="shared" si="0"/>
        <v>0</v>
      </c>
      <c r="H39" s="216" t="str">
        <f t="shared" si="1"/>
        <v/>
      </c>
      <c r="I39" s="211"/>
      <c r="J39" s="28"/>
      <c r="K39" s="28"/>
      <c r="L39" s="28"/>
      <c r="M39" s="28"/>
      <c r="N39" s="28"/>
      <c r="O39" s="28"/>
    </row>
    <row r="40" spans="1:15" s="29" customFormat="1" ht="15" customHeight="1" x14ac:dyDescent="0.35">
      <c r="A40" s="232" t="s">
        <v>51</v>
      </c>
      <c r="B40" s="193" t="s">
        <v>8</v>
      </c>
      <c r="C40" s="207">
        <f>SUMIFS((C7:C39),($A$7:$A$39),$A$40)</f>
        <v>0</v>
      </c>
      <c r="D40" s="207">
        <f>SUMIFS((D7:D39),($A$7:$A$39),$A$40)</f>
        <v>0</v>
      </c>
      <c r="E40" s="207">
        <f>SUMIFS((E7:E39),(A7:A39),A40)</f>
        <v>0</v>
      </c>
      <c r="F40" s="207">
        <f>SUMIFS((F7:F39),(A7:A39),A40)</f>
        <v>0</v>
      </c>
      <c r="G40" s="204">
        <f t="shared" si="0"/>
        <v>0</v>
      </c>
      <c r="H40" s="202" t="str">
        <f t="shared" si="1"/>
        <v/>
      </c>
      <c r="I40" s="203"/>
      <c r="J40" s="28"/>
      <c r="K40" s="28"/>
      <c r="L40" s="28"/>
      <c r="M40" s="28"/>
      <c r="N40" s="28"/>
      <c r="O40" s="28"/>
    </row>
    <row r="41" spans="1:15" ht="15" customHeight="1" x14ac:dyDescent="0.35">
      <c r="A41" s="22" t="s">
        <v>24</v>
      </c>
      <c r="B41" s="40"/>
      <c r="C41" s="224"/>
      <c r="D41" s="165"/>
      <c r="E41" s="165"/>
      <c r="F41" s="165"/>
      <c r="G41" s="166">
        <f t="shared" si="0"/>
        <v>0</v>
      </c>
      <c r="H41" s="158" t="str">
        <f t="shared" si="1"/>
        <v/>
      </c>
      <c r="I41" s="40"/>
    </row>
    <row r="42" spans="1:15" ht="15" customHeight="1" x14ac:dyDescent="0.35">
      <c r="A42" s="212" t="s">
        <v>24</v>
      </c>
      <c r="B42" s="221" t="s">
        <v>20</v>
      </c>
      <c r="C42" s="226"/>
      <c r="D42" s="227"/>
      <c r="E42" s="227"/>
      <c r="F42" s="227"/>
      <c r="G42" s="228">
        <f t="shared" si="0"/>
        <v>0</v>
      </c>
      <c r="H42" s="217" t="str">
        <f t="shared" si="1"/>
        <v/>
      </c>
      <c r="I42" s="220"/>
      <c r="J42" s="192"/>
      <c r="K42" s="192"/>
      <c r="L42" s="192"/>
      <c r="M42" s="192"/>
      <c r="N42" s="192"/>
      <c r="O42" s="192"/>
    </row>
    <row r="43" spans="1:15" ht="15" customHeight="1" x14ac:dyDescent="0.35">
      <c r="A43" s="212" t="s">
        <v>24</v>
      </c>
      <c r="B43" s="215" t="s">
        <v>50</v>
      </c>
      <c r="C43" s="223">
        <v>408067</v>
      </c>
      <c r="D43" s="224">
        <v>183246.96258999986</v>
      </c>
      <c r="E43" s="224">
        <v>140205</v>
      </c>
      <c r="F43" s="224">
        <v>327621</v>
      </c>
      <c r="G43" s="225">
        <f t="shared" si="0"/>
        <v>224820.03741000014</v>
      </c>
      <c r="H43" s="216" t="str">
        <f t="shared" si="1"/>
        <v>122,7%▲</v>
      </c>
      <c r="I43" s="214"/>
      <c r="J43" s="192"/>
      <c r="K43" s="192"/>
      <c r="L43" s="192"/>
      <c r="M43" s="192"/>
      <c r="N43" s="192"/>
      <c r="O43" s="192"/>
    </row>
    <row r="44" spans="1:15" ht="15" customHeight="1" x14ac:dyDescent="0.35">
      <c r="A44" s="212" t="s">
        <v>24</v>
      </c>
      <c r="B44" s="221" t="s">
        <v>21</v>
      </c>
      <c r="C44" s="226"/>
      <c r="D44" s="227"/>
      <c r="E44" s="227"/>
      <c r="F44" s="227"/>
      <c r="G44" s="228">
        <f t="shared" si="0"/>
        <v>0</v>
      </c>
      <c r="H44" s="217" t="str">
        <f t="shared" si="1"/>
        <v/>
      </c>
      <c r="I44" s="220"/>
      <c r="J44" s="192"/>
      <c r="K44" s="192"/>
      <c r="L44" s="192"/>
      <c r="M44" s="192"/>
      <c r="N44" s="192"/>
      <c r="O44" s="192"/>
    </row>
    <row r="45" spans="1:15" s="29" customFormat="1" ht="15" customHeight="1" x14ac:dyDescent="0.35">
      <c r="A45" s="213" t="s">
        <v>24</v>
      </c>
      <c r="B45" s="218" t="s">
        <v>8</v>
      </c>
      <c r="C45" s="206">
        <f>SUMIFS((C7:C44),($A$7:$A$44),$A$45)</f>
        <v>408067</v>
      </c>
      <c r="D45" s="206">
        <f>SUMIFS((D7:D44),($A$7:$A$44),$A$45)</f>
        <v>183246.96258999986</v>
      </c>
      <c r="E45" s="206">
        <f>SUMIFS((E7:E44),(A7:A44),A45)</f>
        <v>140205</v>
      </c>
      <c r="F45" s="206">
        <f>SUMIFS((F7:F44),(A7:A44),A45)</f>
        <v>327621</v>
      </c>
      <c r="G45" s="229">
        <f t="shared" si="0"/>
        <v>224820.03741000014</v>
      </c>
      <c r="H45" s="216" t="str">
        <f t="shared" si="1"/>
        <v>122,7%▲</v>
      </c>
      <c r="I45" s="209"/>
      <c r="J45" s="28"/>
      <c r="K45" s="28"/>
      <c r="L45" s="28"/>
      <c r="M45" s="28"/>
      <c r="N45" s="28"/>
      <c r="O45" s="28"/>
    </row>
    <row r="46" spans="1:15" ht="15" customHeight="1" x14ac:dyDescent="0.35">
      <c r="C46" s="194"/>
      <c r="D46" s="137"/>
      <c r="E46" s="66"/>
      <c r="F46" s="55"/>
    </row>
    <row r="47" spans="1:15" ht="15" customHeight="1" x14ac:dyDescent="0.35">
      <c r="C47" s="194"/>
      <c r="D47" s="137"/>
      <c r="E47" s="66"/>
      <c r="F47" s="55"/>
    </row>
    <row r="48" spans="1:15" ht="15" customHeight="1" x14ac:dyDescent="0.35">
      <c r="C48" s="194"/>
      <c r="D48" s="137"/>
      <c r="E48" s="66"/>
      <c r="F48" s="55"/>
    </row>
    <row r="49" spans="3:6" ht="15" customHeight="1" x14ac:dyDescent="0.35">
      <c r="C49" s="194"/>
      <c r="D49" s="137"/>
      <c r="E49" s="66"/>
      <c r="F49" s="55"/>
    </row>
    <row r="50" spans="3:6" ht="15" customHeight="1" x14ac:dyDescent="0.35">
      <c r="C50" s="194"/>
      <c r="D50" s="137"/>
      <c r="E50" s="66"/>
      <c r="F50" s="55"/>
    </row>
    <row r="51" spans="3:6" ht="15" customHeight="1" x14ac:dyDescent="0.35">
      <c r="C51" s="194"/>
      <c r="D51" s="137"/>
      <c r="E51" s="66"/>
      <c r="F51" s="55"/>
    </row>
    <row r="52" spans="3:6" ht="15" customHeight="1" x14ac:dyDescent="0.35">
      <c r="C52" s="194"/>
      <c r="D52" s="137"/>
      <c r="E52" s="66"/>
      <c r="F52" s="55"/>
    </row>
    <row r="53" spans="3:6" ht="15" customHeight="1" x14ac:dyDescent="0.35">
      <c r="C53" s="194"/>
      <c r="D53" s="137"/>
      <c r="E53" s="66"/>
      <c r="F53" s="55"/>
    </row>
    <row r="54" spans="3:6" ht="15" customHeight="1" x14ac:dyDescent="0.35">
      <c r="C54" s="194"/>
      <c r="D54" s="137"/>
      <c r="E54" s="66"/>
      <c r="F54" s="55"/>
    </row>
    <row r="55" spans="3:6" ht="15" customHeight="1" x14ac:dyDescent="0.35">
      <c r="C55" s="194"/>
      <c r="D55" s="137"/>
      <c r="E55" s="66"/>
      <c r="F55" s="55"/>
    </row>
    <row r="56" spans="3:6" ht="15" customHeight="1" x14ac:dyDescent="0.35">
      <c r="C56" s="194"/>
      <c r="D56" s="137"/>
      <c r="E56" s="66"/>
      <c r="F56" s="55"/>
    </row>
    <row r="57" spans="3:6" ht="15" customHeight="1" x14ac:dyDescent="0.35">
      <c r="C57" s="194"/>
      <c r="D57" s="137"/>
      <c r="E57" s="66"/>
      <c r="F57" s="55"/>
    </row>
    <row r="58" spans="3:6" ht="15" customHeight="1" x14ac:dyDescent="0.35">
      <c r="C58" s="194"/>
      <c r="D58" s="137"/>
      <c r="E58" s="66"/>
      <c r="F58" s="55"/>
    </row>
    <row r="59" spans="3:6" ht="15" customHeight="1" x14ac:dyDescent="0.35">
      <c r="C59" s="194"/>
      <c r="D59" s="137"/>
      <c r="E59" s="66"/>
      <c r="F59" s="55"/>
    </row>
    <row r="60" spans="3:6" ht="15" customHeight="1" x14ac:dyDescent="0.35">
      <c r="C60" s="194"/>
      <c r="D60" s="137"/>
      <c r="E60" s="66"/>
      <c r="F60" s="55"/>
    </row>
    <row r="61" spans="3:6" ht="15" customHeight="1" x14ac:dyDescent="0.35">
      <c r="C61" s="194"/>
      <c r="D61" s="137"/>
      <c r="E61" s="66"/>
      <c r="F61" s="55"/>
    </row>
    <row r="62" spans="3:6" ht="15" customHeight="1" x14ac:dyDescent="0.35">
      <c r="C62" s="194"/>
      <c r="D62" s="137"/>
      <c r="E62" s="66"/>
      <c r="F62" s="55"/>
    </row>
    <row r="63" spans="3:6" ht="15" customHeight="1" x14ac:dyDescent="0.35">
      <c r="C63" s="194"/>
      <c r="D63" s="137"/>
      <c r="E63" s="66"/>
      <c r="F63" s="55"/>
    </row>
    <row r="64" spans="3:6" ht="15" customHeight="1" x14ac:dyDescent="0.35">
      <c r="C64" s="194"/>
      <c r="D64" s="137"/>
      <c r="E64" s="66"/>
      <c r="F64" s="55"/>
    </row>
    <row r="65" spans="3:6" ht="15" customHeight="1" x14ac:dyDescent="0.35">
      <c r="C65" s="194"/>
      <c r="D65" s="137"/>
      <c r="E65" s="66"/>
      <c r="F65" s="55"/>
    </row>
    <row r="66" spans="3:6" ht="15" customHeight="1" x14ac:dyDescent="0.35">
      <c r="C66" s="194"/>
      <c r="D66" s="137"/>
      <c r="E66" s="66"/>
      <c r="F66" s="55"/>
    </row>
    <row r="67" spans="3:6" ht="15" customHeight="1" x14ac:dyDescent="0.35">
      <c r="C67" s="194"/>
      <c r="D67" s="137"/>
      <c r="E67" s="66"/>
      <c r="F67" s="55"/>
    </row>
    <row r="68" spans="3:6" ht="15" customHeight="1" x14ac:dyDescent="0.35">
      <c r="C68" s="194"/>
      <c r="D68" s="137"/>
      <c r="E68" s="66"/>
      <c r="F68" s="55"/>
    </row>
    <row r="69" spans="3:6" ht="15" customHeight="1" x14ac:dyDescent="0.35">
      <c r="C69" s="194"/>
      <c r="D69" s="137"/>
      <c r="E69" s="66"/>
      <c r="F69" s="55"/>
    </row>
    <row r="70" spans="3:6" ht="15" customHeight="1" x14ac:dyDescent="0.35">
      <c r="C70" s="194"/>
      <c r="D70" s="137"/>
      <c r="E70" s="66"/>
      <c r="F70" s="55"/>
    </row>
    <row r="71" spans="3:6" ht="15" customHeight="1" x14ac:dyDescent="0.35">
      <c r="C71" s="194"/>
      <c r="D71" s="137"/>
      <c r="E71" s="66"/>
      <c r="F71" s="55"/>
    </row>
    <row r="72" spans="3:6" ht="15" customHeight="1" x14ac:dyDescent="0.35">
      <c r="C72" s="194"/>
      <c r="D72" s="137"/>
      <c r="E72" s="66"/>
      <c r="F72" s="55"/>
    </row>
    <row r="73" spans="3:6" ht="15" customHeight="1" x14ac:dyDescent="0.35">
      <c r="C73" s="194"/>
      <c r="D73" s="137"/>
      <c r="E73" s="66"/>
      <c r="F73" s="55"/>
    </row>
    <row r="74" spans="3:6" ht="15" customHeight="1" x14ac:dyDescent="0.35">
      <c r="C74" s="194"/>
      <c r="D74" s="137"/>
      <c r="E74" s="66"/>
      <c r="F74" s="55"/>
    </row>
    <row r="75" spans="3:6" ht="15" customHeight="1" x14ac:dyDescent="0.35">
      <c r="C75" s="194"/>
      <c r="D75" s="137"/>
      <c r="E75" s="66"/>
      <c r="F75" s="55"/>
    </row>
    <row r="76" spans="3:6" ht="15" customHeight="1" x14ac:dyDescent="0.35">
      <c r="C76" s="194"/>
      <c r="D76" s="137"/>
      <c r="E76" s="66"/>
      <c r="F76" s="55"/>
    </row>
    <row r="77" spans="3:6" ht="15" customHeight="1" x14ac:dyDescent="0.35">
      <c r="C77" s="194"/>
      <c r="D77" s="137"/>
      <c r="E77" s="66"/>
      <c r="F77" s="55"/>
    </row>
    <row r="78" spans="3:6" ht="15" customHeight="1" x14ac:dyDescent="0.35">
      <c r="C78" s="194"/>
      <c r="D78" s="137"/>
      <c r="E78" s="66"/>
      <c r="F78" s="55"/>
    </row>
    <row r="79" spans="3:6" ht="15" customHeight="1" x14ac:dyDescent="0.35">
      <c r="C79" s="194"/>
      <c r="D79" s="137"/>
      <c r="E79" s="66"/>
      <c r="F79" s="55"/>
    </row>
    <row r="80" spans="3:6" ht="15" customHeight="1" x14ac:dyDescent="0.35">
      <c r="C80" s="194"/>
      <c r="D80" s="137"/>
      <c r="E80" s="66"/>
      <c r="F80" s="55"/>
    </row>
    <row r="81" spans="3:6" ht="15" customHeight="1" x14ac:dyDescent="0.35">
      <c r="C81" s="194"/>
      <c r="D81" s="137"/>
      <c r="E81" s="66"/>
      <c r="F81" s="55"/>
    </row>
    <row r="82" spans="3:6" ht="15" customHeight="1" x14ac:dyDescent="0.35">
      <c r="C82" s="194"/>
      <c r="D82" s="137"/>
      <c r="E82" s="66"/>
      <c r="F82" s="55"/>
    </row>
    <row r="83" spans="3:6" ht="15" customHeight="1" x14ac:dyDescent="0.35">
      <c r="C83" s="194"/>
      <c r="D83" s="137"/>
      <c r="E83" s="66"/>
      <c r="F83" s="55"/>
    </row>
    <row r="84" spans="3:6" ht="15" customHeight="1" x14ac:dyDescent="0.35">
      <c r="C84" s="194"/>
      <c r="D84" s="137"/>
      <c r="E84" s="66"/>
      <c r="F84" s="55"/>
    </row>
    <row r="85" spans="3:6" ht="15" customHeight="1" x14ac:dyDescent="0.35">
      <c r="C85" s="194"/>
      <c r="D85" s="137"/>
      <c r="E85" s="66"/>
      <c r="F85" s="55"/>
    </row>
    <row r="86" spans="3:6" ht="15" customHeight="1" x14ac:dyDescent="0.35">
      <c r="C86" s="194"/>
      <c r="D86" s="137"/>
      <c r="E86" s="66"/>
      <c r="F86" s="55"/>
    </row>
    <row r="87" spans="3:6" ht="15" customHeight="1" x14ac:dyDescent="0.35">
      <c r="C87" s="194"/>
      <c r="D87" s="137"/>
      <c r="E87" s="66"/>
      <c r="F87" s="55"/>
    </row>
    <row r="88" spans="3:6" ht="15" customHeight="1" x14ac:dyDescent="0.35">
      <c r="C88" s="194"/>
      <c r="D88" s="137"/>
      <c r="E88" s="66"/>
      <c r="F88" s="55"/>
    </row>
    <row r="89" spans="3:6" ht="15" customHeight="1" x14ac:dyDescent="0.35">
      <c r="C89" s="194"/>
      <c r="D89" s="137"/>
      <c r="E89" s="66"/>
      <c r="F89" s="55"/>
    </row>
    <row r="90" spans="3:6" ht="15" customHeight="1" x14ac:dyDescent="0.35">
      <c r="C90" s="194"/>
      <c r="D90" s="137"/>
      <c r="E90" s="66"/>
      <c r="F90" s="55"/>
    </row>
    <row r="91" spans="3:6" ht="15" customHeight="1" x14ac:dyDescent="0.35">
      <c r="C91" s="194"/>
      <c r="D91" s="137"/>
      <c r="E91" s="66"/>
      <c r="F91" s="55"/>
    </row>
    <row r="92" spans="3:6" ht="15" customHeight="1" x14ac:dyDescent="0.35">
      <c r="C92" s="194"/>
      <c r="D92" s="137"/>
      <c r="E92" s="66"/>
      <c r="F92" s="55"/>
    </row>
    <row r="93" spans="3:6" ht="15" customHeight="1" x14ac:dyDescent="0.35">
      <c r="C93" s="194"/>
      <c r="D93" s="137"/>
      <c r="E93" s="66"/>
      <c r="F93" s="55"/>
    </row>
    <row r="94" spans="3:6" ht="15" customHeight="1" x14ac:dyDescent="0.35">
      <c r="C94" s="194"/>
      <c r="D94" s="137"/>
      <c r="E94" s="66"/>
      <c r="F94" s="55"/>
    </row>
    <row r="95" spans="3:6" ht="15" customHeight="1" x14ac:dyDescent="0.35">
      <c r="C95" s="194"/>
      <c r="D95" s="137"/>
      <c r="E95" s="66"/>
      <c r="F95" s="55"/>
    </row>
    <row r="96" spans="3:6" ht="15" customHeight="1" x14ac:dyDescent="0.35">
      <c r="C96" s="194"/>
      <c r="D96" s="137"/>
      <c r="E96" s="66"/>
      <c r="F96" s="55"/>
    </row>
    <row r="97" spans="3:6" ht="15" customHeight="1" x14ac:dyDescent="0.35">
      <c r="C97" s="194"/>
      <c r="D97" s="137"/>
      <c r="E97" s="66"/>
      <c r="F97" s="55"/>
    </row>
    <row r="98" spans="3:6" ht="15" customHeight="1" x14ac:dyDescent="0.35">
      <c r="C98" s="194"/>
      <c r="D98" s="137"/>
      <c r="E98" s="66"/>
      <c r="F98" s="55"/>
    </row>
    <row r="99" spans="3:6" ht="15" customHeight="1" x14ac:dyDescent="0.35">
      <c r="C99" s="194"/>
      <c r="D99" s="137"/>
      <c r="E99" s="66"/>
      <c r="F99" s="55"/>
    </row>
    <row r="100" spans="3:6" ht="15" customHeight="1" x14ac:dyDescent="0.35">
      <c r="C100" s="194"/>
      <c r="D100" s="137"/>
      <c r="E100" s="66"/>
      <c r="F100" s="55"/>
    </row>
    <row r="101" spans="3:6" ht="15" customHeight="1" x14ac:dyDescent="0.35">
      <c r="C101" s="194"/>
      <c r="D101" s="137"/>
      <c r="E101" s="66"/>
      <c r="F101" s="55"/>
    </row>
    <row r="102" spans="3:6" ht="15" customHeight="1" x14ac:dyDescent="0.35">
      <c r="C102" s="194"/>
      <c r="D102" s="137"/>
      <c r="E102" s="66"/>
      <c r="F102" s="55"/>
    </row>
    <row r="103" spans="3:6" ht="15" customHeight="1" x14ac:dyDescent="0.35">
      <c r="C103" s="194"/>
      <c r="D103" s="137"/>
      <c r="E103" s="66"/>
      <c r="F103" s="55"/>
    </row>
    <row r="104" spans="3:6" ht="15" customHeight="1" x14ac:dyDescent="0.35">
      <c r="C104" s="194"/>
      <c r="D104" s="137"/>
      <c r="E104" s="66"/>
      <c r="F104" s="55"/>
    </row>
    <row r="105" spans="3:6" ht="15" customHeight="1" x14ac:dyDescent="0.35">
      <c r="C105" s="194"/>
      <c r="D105" s="137"/>
      <c r="E105" s="66"/>
      <c r="F105" s="55"/>
    </row>
    <row r="106" spans="3:6" ht="15" customHeight="1" x14ac:dyDescent="0.35">
      <c r="C106" s="194"/>
      <c r="D106" s="137"/>
      <c r="E106" s="66"/>
      <c r="F106" s="55"/>
    </row>
    <row r="107" spans="3:6" ht="15" customHeight="1" x14ac:dyDescent="0.35">
      <c r="C107" s="194"/>
      <c r="D107" s="137"/>
      <c r="E107" s="66"/>
      <c r="F107" s="55"/>
    </row>
    <row r="108" spans="3:6" ht="15" customHeight="1" x14ac:dyDescent="0.35">
      <c r="C108" s="194"/>
      <c r="D108" s="137"/>
      <c r="E108" s="66"/>
      <c r="F108" s="55"/>
    </row>
    <row r="109" spans="3:6" ht="15" customHeight="1" x14ac:dyDescent="0.35">
      <c r="C109" s="194"/>
      <c r="D109" s="137"/>
      <c r="E109" s="66"/>
      <c r="F109" s="55"/>
    </row>
    <row r="110" spans="3:6" ht="15" customHeight="1" x14ac:dyDescent="0.35">
      <c r="C110" s="194"/>
      <c r="D110" s="137"/>
      <c r="E110" s="66"/>
      <c r="F110" s="55"/>
    </row>
    <row r="111" spans="3:6" ht="15" customHeight="1" x14ac:dyDescent="0.35">
      <c r="C111" s="194"/>
      <c r="D111" s="137"/>
      <c r="E111" s="66"/>
      <c r="F111" s="55"/>
    </row>
    <row r="112" spans="3:6" ht="15" customHeight="1" x14ac:dyDescent="0.35">
      <c r="C112" s="194"/>
      <c r="D112" s="137"/>
      <c r="E112" s="66"/>
      <c r="F112" s="55"/>
    </row>
    <row r="113" spans="3:6" ht="15" customHeight="1" x14ac:dyDescent="0.35">
      <c r="C113" s="194"/>
      <c r="D113" s="137"/>
      <c r="E113" s="66"/>
      <c r="F113" s="55"/>
    </row>
    <row r="114" spans="3:6" ht="15" customHeight="1" x14ac:dyDescent="0.35">
      <c r="C114" s="194"/>
      <c r="D114" s="137"/>
      <c r="E114" s="66"/>
      <c r="F114" s="55"/>
    </row>
    <row r="115" spans="3:6" ht="15" customHeight="1" x14ac:dyDescent="0.35">
      <c r="C115" s="194"/>
      <c r="D115" s="137"/>
      <c r="E115" s="66"/>
      <c r="F115" s="55"/>
    </row>
    <row r="116" spans="3:6" ht="15" customHeight="1" x14ac:dyDescent="0.35">
      <c r="C116" s="194"/>
      <c r="D116" s="137"/>
      <c r="E116" s="66"/>
      <c r="F116" s="55"/>
    </row>
    <row r="117" spans="3:6" ht="15" customHeight="1" x14ac:dyDescent="0.35">
      <c r="C117" s="194"/>
      <c r="D117" s="137"/>
      <c r="E117" s="66"/>
      <c r="F117" s="55"/>
    </row>
    <row r="118" spans="3:6" ht="15" customHeight="1" x14ac:dyDescent="0.35">
      <c r="C118" s="194"/>
      <c r="D118" s="137"/>
      <c r="E118" s="66"/>
      <c r="F118" s="55"/>
    </row>
    <row r="119" spans="3:6" ht="15" customHeight="1" x14ac:dyDescent="0.35">
      <c r="C119" s="194"/>
      <c r="D119" s="137"/>
      <c r="E119" s="66"/>
      <c r="F119" s="55"/>
    </row>
    <row r="120" spans="3:6" ht="15" customHeight="1" x14ac:dyDescent="0.35">
      <c r="C120" s="194"/>
      <c r="D120" s="137"/>
      <c r="E120" s="66"/>
      <c r="F120" s="55"/>
    </row>
    <row r="121" spans="3:6" ht="15" customHeight="1" x14ac:dyDescent="0.35">
      <c r="C121" s="194"/>
      <c r="D121" s="137"/>
      <c r="E121" s="66"/>
      <c r="F121" s="55"/>
    </row>
    <row r="122" spans="3:6" ht="15" customHeight="1" x14ac:dyDescent="0.35">
      <c r="C122" s="194"/>
      <c r="D122" s="137"/>
      <c r="E122" s="66"/>
      <c r="F122" s="55"/>
    </row>
    <row r="123" spans="3:6" ht="15" customHeight="1" x14ac:dyDescent="0.35">
      <c r="C123" s="194"/>
      <c r="D123" s="137"/>
      <c r="E123" s="66"/>
      <c r="F123" s="55"/>
    </row>
    <row r="124" spans="3:6" ht="15" customHeight="1" x14ac:dyDescent="0.35">
      <c r="C124" s="194"/>
      <c r="D124" s="137"/>
      <c r="E124" s="66"/>
      <c r="F124" s="55"/>
    </row>
    <row r="125" spans="3:6" ht="15" customHeight="1" x14ac:dyDescent="0.35">
      <c r="C125" s="194"/>
      <c r="D125" s="137"/>
      <c r="E125" s="66"/>
      <c r="F125" s="55"/>
    </row>
    <row r="126" spans="3:6" ht="15" customHeight="1" x14ac:dyDescent="0.35">
      <c r="C126" s="194"/>
      <c r="D126" s="137"/>
      <c r="E126" s="66"/>
      <c r="F126" s="55"/>
    </row>
    <row r="127" spans="3:6" ht="15" customHeight="1" x14ac:dyDescent="0.35">
      <c r="C127" s="194"/>
      <c r="D127" s="137"/>
      <c r="E127" s="66"/>
      <c r="F127" s="55"/>
    </row>
    <row r="128" spans="3:6" ht="15" customHeight="1" x14ac:dyDescent="0.35">
      <c r="C128" s="194"/>
      <c r="D128" s="137"/>
      <c r="E128" s="66"/>
      <c r="F128" s="55"/>
    </row>
    <row r="129" spans="3:6" ht="15" customHeight="1" x14ac:dyDescent="0.35">
      <c r="C129" s="194"/>
      <c r="D129" s="137"/>
      <c r="E129" s="66"/>
      <c r="F129" s="55"/>
    </row>
    <row r="130" spans="3:6" ht="15" customHeight="1" x14ac:dyDescent="0.35">
      <c r="C130" s="194"/>
      <c r="D130" s="137"/>
      <c r="E130" s="66"/>
      <c r="F130" s="55"/>
    </row>
    <row r="131" spans="3:6" ht="15" customHeight="1" x14ac:dyDescent="0.35">
      <c r="C131" s="194"/>
      <c r="D131" s="137"/>
      <c r="E131" s="66"/>
      <c r="F131" s="55"/>
    </row>
    <row r="132" spans="3:6" ht="15" customHeight="1" x14ac:dyDescent="0.35">
      <c r="C132" s="194"/>
      <c r="D132" s="137"/>
      <c r="E132" s="66"/>
      <c r="F132" s="55"/>
    </row>
    <row r="133" spans="3:6" ht="15" customHeight="1" x14ac:dyDescent="0.35">
      <c r="C133" s="194"/>
      <c r="D133" s="137"/>
      <c r="E133" s="66"/>
      <c r="F133" s="55"/>
    </row>
    <row r="134" spans="3:6" ht="15" customHeight="1" x14ac:dyDescent="0.35">
      <c r="C134" s="194"/>
      <c r="D134" s="137"/>
      <c r="E134" s="66"/>
      <c r="F134" s="55"/>
    </row>
    <row r="135" spans="3:6" ht="15" customHeight="1" x14ac:dyDescent="0.35">
      <c r="C135" s="194"/>
      <c r="D135" s="137"/>
      <c r="E135" s="66"/>
      <c r="F135" s="55"/>
    </row>
    <row r="136" spans="3:6" ht="15" customHeight="1" x14ac:dyDescent="0.35">
      <c r="C136" s="194"/>
      <c r="D136" s="137"/>
      <c r="E136" s="66"/>
      <c r="F136" s="55"/>
    </row>
    <row r="137" spans="3:6" ht="15" customHeight="1" x14ac:dyDescent="0.35">
      <c r="C137" s="194"/>
      <c r="D137" s="137"/>
      <c r="E137" s="66"/>
      <c r="F137" s="55"/>
    </row>
    <row r="138" spans="3:6" ht="15" customHeight="1" x14ac:dyDescent="0.35">
      <c r="C138" s="194"/>
      <c r="D138" s="137"/>
      <c r="E138" s="66"/>
      <c r="F138" s="55"/>
    </row>
    <row r="139" spans="3:6" ht="15" customHeight="1" x14ac:dyDescent="0.35">
      <c r="C139" s="194"/>
      <c r="D139" s="137"/>
      <c r="E139" s="66"/>
      <c r="F139" s="55"/>
    </row>
    <row r="140" spans="3:6" ht="15" customHeight="1" x14ac:dyDescent="0.35">
      <c r="C140" s="194"/>
      <c r="D140" s="137"/>
      <c r="E140" s="66"/>
      <c r="F140" s="55"/>
    </row>
    <row r="141" spans="3:6" ht="15" customHeight="1" x14ac:dyDescent="0.35">
      <c r="C141" s="194"/>
      <c r="D141" s="137"/>
      <c r="E141" s="66"/>
      <c r="F141" s="55"/>
    </row>
    <row r="142" spans="3:6" ht="15" customHeight="1" x14ac:dyDescent="0.35">
      <c r="C142" s="194"/>
      <c r="D142" s="137"/>
      <c r="E142" s="66"/>
      <c r="F142" s="55"/>
    </row>
    <row r="143" spans="3:6" ht="15" customHeight="1" x14ac:dyDescent="0.35">
      <c r="C143" s="194"/>
      <c r="D143" s="137"/>
      <c r="E143" s="66"/>
      <c r="F143" s="55"/>
    </row>
    <row r="144" spans="3:6" ht="15" customHeight="1" x14ac:dyDescent="0.35">
      <c r="C144" s="194"/>
      <c r="D144" s="137"/>
      <c r="E144" s="66"/>
      <c r="F144" s="55"/>
    </row>
    <row r="145" spans="3:6" ht="15" customHeight="1" x14ac:dyDescent="0.35">
      <c r="C145" s="194"/>
      <c r="D145" s="137"/>
      <c r="E145" s="66"/>
      <c r="F145" s="55"/>
    </row>
    <row r="146" spans="3:6" ht="15" customHeight="1" x14ac:dyDescent="0.35">
      <c r="C146" s="194"/>
      <c r="D146" s="137"/>
      <c r="E146" s="66"/>
      <c r="F146" s="55"/>
    </row>
    <row r="147" spans="3:6" ht="15" customHeight="1" x14ac:dyDescent="0.35">
      <c r="C147" s="194"/>
      <c r="D147" s="137"/>
      <c r="E147" s="66"/>
      <c r="F147" s="55"/>
    </row>
    <row r="148" spans="3:6" ht="15" customHeight="1" x14ac:dyDescent="0.35">
      <c r="C148" s="194"/>
      <c r="D148" s="137"/>
      <c r="E148" s="66"/>
      <c r="F148" s="55"/>
    </row>
    <row r="149" spans="3:6" ht="15" customHeight="1" x14ac:dyDescent="0.35">
      <c r="C149" s="194"/>
      <c r="D149" s="137"/>
      <c r="E149" s="66"/>
      <c r="F149" s="55"/>
    </row>
    <row r="150" spans="3:6" ht="15" customHeight="1" x14ac:dyDescent="0.35">
      <c r="C150" s="194"/>
      <c r="D150" s="137"/>
      <c r="E150" s="66"/>
      <c r="F150" s="55"/>
    </row>
    <row r="151" spans="3:6" ht="15" customHeight="1" x14ac:dyDescent="0.35">
      <c r="C151" s="194"/>
      <c r="D151" s="137"/>
      <c r="E151" s="66"/>
      <c r="F151" s="55"/>
    </row>
    <row r="152" spans="3:6" ht="15" customHeight="1" x14ac:dyDescent="0.35">
      <c r="C152" s="194"/>
      <c r="D152" s="137"/>
      <c r="E152" s="66"/>
      <c r="F152" s="55"/>
    </row>
    <row r="153" spans="3:6" ht="15" customHeight="1" x14ac:dyDescent="0.35">
      <c r="C153" s="194"/>
      <c r="D153" s="137"/>
      <c r="E153" s="66"/>
      <c r="F153" s="55"/>
    </row>
    <row r="154" spans="3:6" ht="15" customHeight="1" x14ac:dyDescent="0.35">
      <c r="C154" s="194"/>
      <c r="D154" s="137"/>
      <c r="E154" s="66"/>
      <c r="F154" s="55"/>
    </row>
    <row r="155" spans="3:6" ht="15" customHeight="1" x14ac:dyDescent="0.35">
      <c r="C155" s="194"/>
      <c r="D155" s="137"/>
      <c r="E155" s="66"/>
      <c r="F155" s="55"/>
    </row>
    <row r="156" spans="3:6" ht="15" customHeight="1" x14ac:dyDescent="0.35">
      <c r="C156" s="194"/>
      <c r="D156" s="137"/>
      <c r="E156" s="66"/>
      <c r="F156" s="55"/>
    </row>
    <row r="157" spans="3:6" ht="15" customHeight="1" x14ac:dyDescent="0.35">
      <c r="C157" s="194"/>
      <c r="D157" s="137"/>
      <c r="E157" s="66"/>
      <c r="F157" s="55"/>
    </row>
    <row r="158" spans="3:6" ht="15" customHeight="1" x14ac:dyDescent="0.35">
      <c r="C158" s="194"/>
      <c r="D158" s="137"/>
      <c r="E158" s="66"/>
      <c r="F158" s="55"/>
    </row>
    <row r="159" spans="3:6" ht="15" customHeight="1" x14ac:dyDescent="0.35">
      <c r="C159" s="194"/>
      <c r="D159" s="137"/>
      <c r="E159" s="66"/>
      <c r="F159" s="55"/>
    </row>
    <row r="160" spans="3:6" ht="15" customHeight="1" x14ac:dyDescent="0.35">
      <c r="C160" s="194"/>
      <c r="D160" s="137"/>
      <c r="E160" s="66"/>
      <c r="F160" s="55"/>
    </row>
    <row r="161" spans="3:6" ht="15" customHeight="1" x14ac:dyDescent="0.35">
      <c r="C161" s="194"/>
      <c r="D161" s="137"/>
      <c r="E161" s="66"/>
      <c r="F161" s="55"/>
    </row>
    <row r="162" spans="3:6" ht="15" customHeight="1" x14ac:dyDescent="0.35">
      <c r="C162" s="194"/>
      <c r="D162" s="137"/>
      <c r="E162" s="66"/>
      <c r="F162" s="55"/>
    </row>
    <row r="163" spans="3:6" ht="15" customHeight="1" x14ac:dyDescent="0.35">
      <c r="C163" s="194"/>
      <c r="D163" s="137"/>
      <c r="E163" s="66"/>
      <c r="F163" s="55"/>
    </row>
    <row r="164" spans="3:6" ht="15" customHeight="1" x14ac:dyDescent="0.35">
      <c r="C164" s="194"/>
      <c r="D164" s="137"/>
      <c r="E164" s="66"/>
      <c r="F164" s="55"/>
    </row>
    <row r="165" spans="3:6" ht="15" customHeight="1" x14ac:dyDescent="0.35">
      <c r="C165" s="194"/>
      <c r="D165" s="137"/>
      <c r="E165" s="66"/>
      <c r="F165" s="55"/>
    </row>
    <row r="166" spans="3:6" ht="15" customHeight="1" x14ac:dyDescent="0.35">
      <c r="C166" s="194"/>
      <c r="D166" s="137"/>
      <c r="E166" s="66"/>
      <c r="F166" s="55"/>
    </row>
    <row r="167" spans="3:6" ht="15" customHeight="1" x14ac:dyDescent="0.35">
      <c r="C167" s="194"/>
      <c r="D167" s="137"/>
      <c r="E167" s="66"/>
      <c r="F167" s="55"/>
    </row>
    <row r="168" spans="3:6" ht="15" customHeight="1" x14ac:dyDescent="0.35">
      <c r="C168" s="194"/>
      <c r="D168" s="137"/>
      <c r="E168" s="66"/>
      <c r="F168" s="55"/>
    </row>
    <row r="169" spans="3:6" ht="15" customHeight="1" x14ac:dyDescent="0.35">
      <c r="C169" s="194"/>
      <c r="D169" s="137"/>
      <c r="E169" s="66"/>
      <c r="F169" s="55"/>
    </row>
    <row r="170" spans="3:6" ht="15" customHeight="1" x14ac:dyDescent="0.35">
      <c r="C170" s="194"/>
      <c r="D170" s="137"/>
      <c r="E170" s="66"/>
      <c r="F170" s="55"/>
    </row>
    <row r="171" spans="3:6" ht="15" customHeight="1" x14ac:dyDescent="0.35">
      <c r="C171" s="194"/>
      <c r="D171" s="137"/>
      <c r="E171" s="66"/>
      <c r="F171" s="55"/>
    </row>
    <row r="172" spans="3:6" ht="15" customHeight="1" x14ac:dyDescent="0.35">
      <c r="C172" s="194"/>
      <c r="D172" s="137"/>
      <c r="E172" s="66"/>
      <c r="F172" s="55"/>
    </row>
    <row r="173" spans="3:6" ht="15" customHeight="1" x14ac:dyDescent="0.35">
      <c r="C173" s="194"/>
      <c r="D173" s="137"/>
      <c r="E173" s="66"/>
      <c r="F173" s="55"/>
    </row>
    <row r="174" spans="3:6" ht="15" customHeight="1" x14ac:dyDescent="0.35">
      <c r="C174" s="194"/>
      <c r="D174" s="137"/>
      <c r="E174" s="66"/>
      <c r="F174" s="55"/>
    </row>
    <row r="175" spans="3:6" ht="15" customHeight="1" x14ac:dyDescent="0.35">
      <c r="C175" s="194"/>
      <c r="D175" s="137"/>
      <c r="E175" s="66"/>
      <c r="F175" s="55"/>
    </row>
    <row r="176" spans="3:6" ht="15" customHeight="1" x14ac:dyDescent="0.35">
      <c r="C176" s="194"/>
      <c r="D176" s="137"/>
      <c r="E176" s="66"/>
      <c r="F176" s="55"/>
    </row>
    <row r="177" spans="3:6" ht="15" customHeight="1" x14ac:dyDescent="0.35">
      <c r="C177" s="194"/>
      <c r="D177" s="137"/>
      <c r="E177" s="66"/>
      <c r="F177" s="55"/>
    </row>
    <row r="178" spans="3:6" ht="15" customHeight="1" x14ac:dyDescent="0.35">
      <c r="C178" s="194"/>
      <c r="D178" s="137"/>
      <c r="E178" s="66"/>
      <c r="F178" s="55"/>
    </row>
    <row r="179" spans="3:6" ht="15" customHeight="1" x14ac:dyDescent="0.35">
      <c r="C179" s="194"/>
      <c r="D179" s="137"/>
      <c r="E179" s="66"/>
      <c r="F179" s="55"/>
    </row>
    <row r="180" spans="3:6" ht="15" customHeight="1" x14ac:dyDescent="0.35">
      <c r="C180" s="194"/>
      <c r="D180" s="137"/>
      <c r="E180" s="66"/>
      <c r="F180" s="55"/>
    </row>
    <row r="181" spans="3:6" ht="15" customHeight="1" x14ac:dyDescent="0.35">
      <c r="C181" s="194"/>
      <c r="D181" s="137"/>
      <c r="E181" s="66"/>
      <c r="F181" s="55"/>
    </row>
    <row r="182" spans="3:6" ht="15" customHeight="1" x14ac:dyDescent="0.35">
      <c r="C182" s="194"/>
      <c r="D182" s="137"/>
      <c r="E182" s="66"/>
      <c r="F182" s="55"/>
    </row>
    <row r="183" spans="3:6" ht="15" customHeight="1" x14ac:dyDescent="0.35">
      <c r="C183" s="194"/>
      <c r="D183" s="137"/>
      <c r="E183" s="66"/>
      <c r="F183" s="55"/>
    </row>
    <row r="184" spans="3:6" ht="15" customHeight="1" x14ac:dyDescent="0.35">
      <c r="C184" s="194"/>
      <c r="D184" s="137"/>
      <c r="E184" s="66"/>
      <c r="F184" s="55"/>
    </row>
    <row r="185" spans="3:6" ht="15" customHeight="1" x14ac:dyDescent="0.35">
      <c r="C185" s="194"/>
      <c r="D185" s="137"/>
      <c r="E185" s="66"/>
      <c r="F185" s="55"/>
    </row>
    <row r="186" spans="3:6" ht="15" customHeight="1" x14ac:dyDescent="0.35">
      <c r="C186" s="194"/>
      <c r="D186" s="137"/>
      <c r="E186" s="66"/>
      <c r="F186" s="55"/>
    </row>
    <row r="187" spans="3:6" ht="15" customHeight="1" x14ac:dyDescent="0.35">
      <c r="C187" s="194"/>
      <c r="D187" s="137"/>
      <c r="E187" s="66"/>
      <c r="F187" s="55"/>
    </row>
    <row r="188" spans="3:6" ht="15" customHeight="1" x14ac:dyDescent="0.35">
      <c r="C188" s="194"/>
      <c r="D188" s="137"/>
      <c r="E188" s="66"/>
      <c r="F188" s="55"/>
    </row>
    <row r="189" spans="3:6" ht="15" customHeight="1" x14ac:dyDescent="0.35">
      <c r="C189" s="194"/>
      <c r="D189" s="137"/>
      <c r="E189" s="66"/>
      <c r="F189" s="55"/>
    </row>
    <row r="190" spans="3:6" ht="15" customHeight="1" x14ac:dyDescent="0.35">
      <c r="C190" s="194"/>
      <c r="D190" s="137"/>
      <c r="E190" s="66"/>
      <c r="F190" s="55"/>
    </row>
    <row r="191" spans="3:6" ht="15" customHeight="1" x14ac:dyDescent="0.35">
      <c r="C191" s="194"/>
      <c r="D191" s="137"/>
      <c r="E191" s="66"/>
      <c r="F191" s="55"/>
    </row>
    <row r="192" spans="3:6" ht="15" customHeight="1" x14ac:dyDescent="0.35">
      <c r="C192" s="194"/>
      <c r="D192" s="137"/>
      <c r="E192" s="66"/>
      <c r="F192" s="55"/>
    </row>
    <row r="193" spans="3:6" ht="15" customHeight="1" x14ac:dyDescent="0.35">
      <c r="C193" s="194"/>
      <c r="D193" s="137"/>
      <c r="E193" s="66"/>
      <c r="F193" s="55"/>
    </row>
    <row r="194" spans="3:6" ht="15" customHeight="1" x14ac:dyDescent="0.35">
      <c r="C194" s="194"/>
      <c r="D194" s="137"/>
      <c r="E194" s="66"/>
      <c r="F194" s="55"/>
    </row>
    <row r="195" spans="3:6" ht="15" customHeight="1" x14ac:dyDescent="0.35">
      <c r="C195" s="194"/>
      <c r="D195" s="137"/>
      <c r="E195" s="66"/>
      <c r="F195" s="55"/>
    </row>
    <row r="196" spans="3:6" ht="15" customHeight="1" x14ac:dyDescent="0.35">
      <c r="C196" s="194"/>
      <c r="D196" s="137"/>
      <c r="E196" s="66"/>
      <c r="F196" s="55"/>
    </row>
    <row r="197" spans="3:6" ht="15" customHeight="1" x14ac:dyDescent="0.35">
      <c r="C197" s="194"/>
      <c r="D197" s="137"/>
      <c r="E197" s="66"/>
      <c r="F197" s="55"/>
    </row>
    <row r="198" spans="3:6" ht="15" customHeight="1" x14ac:dyDescent="0.35">
      <c r="C198" s="194"/>
      <c r="D198" s="137"/>
      <c r="E198" s="66"/>
      <c r="F198" s="55"/>
    </row>
    <row r="199" spans="3:6" ht="15" customHeight="1" x14ac:dyDescent="0.35">
      <c r="C199" s="194"/>
      <c r="D199" s="137"/>
      <c r="E199" s="66"/>
      <c r="F199" s="55"/>
    </row>
    <row r="200" spans="3:6" ht="15" customHeight="1" x14ac:dyDescent="0.35">
      <c r="C200" s="194"/>
      <c r="D200" s="137"/>
      <c r="E200" s="66"/>
      <c r="F200" s="55"/>
    </row>
    <row r="201" spans="3:6" ht="15" customHeight="1" x14ac:dyDescent="0.35">
      <c r="C201" s="194"/>
      <c r="D201" s="137"/>
      <c r="E201" s="66"/>
      <c r="F201" s="55"/>
    </row>
    <row r="202" spans="3:6" ht="15" customHeight="1" x14ac:dyDescent="0.35">
      <c r="C202" s="194"/>
      <c r="D202" s="137"/>
      <c r="E202" s="66"/>
      <c r="F202" s="55"/>
    </row>
    <row r="203" spans="3:6" ht="15" customHeight="1" x14ac:dyDescent="0.35">
      <c r="C203" s="194"/>
      <c r="D203" s="137"/>
      <c r="E203" s="66"/>
      <c r="F203" s="55"/>
    </row>
    <row r="204" spans="3:6" ht="15" customHeight="1" x14ac:dyDescent="0.35">
      <c r="C204" s="194"/>
      <c r="D204" s="137"/>
      <c r="E204" s="66"/>
      <c r="F204" s="55"/>
    </row>
    <row r="205" spans="3:6" ht="15" customHeight="1" x14ac:dyDescent="0.35">
      <c r="C205" s="194"/>
      <c r="D205" s="137"/>
      <c r="E205" s="66"/>
      <c r="F205" s="55"/>
    </row>
    <row r="206" spans="3:6" ht="15" customHeight="1" x14ac:dyDescent="0.35">
      <c r="C206" s="194"/>
      <c r="D206" s="137"/>
      <c r="E206" s="66"/>
      <c r="F206" s="55"/>
    </row>
    <row r="207" spans="3:6" ht="15" customHeight="1" x14ac:dyDescent="0.35">
      <c r="C207" s="194"/>
      <c r="D207" s="137"/>
      <c r="E207" s="66"/>
      <c r="F207" s="55"/>
    </row>
    <row r="208" spans="3:6" ht="15" customHeight="1" x14ac:dyDescent="0.35">
      <c r="C208" s="194"/>
      <c r="D208" s="137"/>
      <c r="E208" s="66"/>
      <c r="F208" s="55"/>
    </row>
    <row r="209" spans="3:6" ht="15" customHeight="1" x14ac:dyDescent="0.35">
      <c r="C209" s="194"/>
      <c r="D209" s="137"/>
      <c r="E209" s="66"/>
      <c r="F209" s="55"/>
    </row>
    <row r="210" spans="3:6" ht="15" customHeight="1" x14ac:dyDescent="0.35">
      <c r="C210" s="194"/>
      <c r="D210" s="137"/>
      <c r="E210" s="66"/>
      <c r="F210" s="55"/>
    </row>
    <row r="211" spans="3:6" ht="15" customHeight="1" x14ac:dyDescent="0.35">
      <c r="C211" s="194"/>
      <c r="D211" s="137"/>
      <c r="E211" s="66"/>
      <c r="F211" s="55"/>
    </row>
    <row r="212" spans="3:6" ht="15" customHeight="1" x14ac:dyDescent="0.35">
      <c r="C212" s="194"/>
      <c r="D212" s="137"/>
      <c r="E212" s="66"/>
      <c r="F212" s="55"/>
    </row>
    <row r="213" spans="3:6" ht="15" customHeight="1" x14ac:dyDescent="0.35">
      <c r="C213" s="194"/>
      <c r="D213" s="137"/>
      <c r="E213" s="66"/>
      <c r="F213" s="55"/>
    </row>
    <row r="214" spans="3:6" ht="15" customHeight="1" x14ac:dyDescent="0.35">
      <c r="C214" s="194"/>
      <c r="D214" s="137"/>
      <c r="E214" s="66"/>
      <c r="F214" s="55"/>
    </row>
    <row r="215" spans="3:6" ht="15" customHeight="1" x14ac:dyDescent="0.35">
      <c r="C215" s="194"/>
      <c r="D215" s="137"/>
      <c r="E215" s="66"/>
      <c r="F215" s="55"/>
    </row>
    <row r="216" spans="3:6" ht="15" customHeight="1" x14ac:dyDescent="0.35">
      <c r="C216" s="194"/>
      <c r="D216" s="137"/>
      <c r="E216" s="66"/>
      <c r="F216" s="55"/>
    </row>
    <row r="217" spans="3:6" ht="15" customHeight="1" x14ac:dyDescent="0.35">
      <c r="C217" s="194"/>
      <c r="D217" s="137"/>
      <c r="E217" s="66"/>
      <c r="F217" s="55"/>
    </row>
    <row r="218" spans="3:6" ht="15" customHeight="1" x14ac:dyDescent="0.35">
      <c r="C218" s="194"/>
      <c r="D218" s="137"/>
      <c r="E218" s="66"/>
      <c r="F218" s="55"/>
    </row>
    <row r="219" spans="3:6" ht="15" customHeight="1" x14ac:dyDescent="0.35">
      <c r="C219" s="194"/>
      <c r="D219" s="137"/>
      <c r="E219" s="66"/>
      <c r="F219" s="55"/>
    </row>
    <row r="220" spans="3:6" ht="15" customHeight="1" x14ac:dyDescent="0.35">
      <c r="C220" s="194"/>
      <c r="D220" s="137"/>
      <c r="E220" s="66"/>
      <c r="F220" s="55"/>
    </row>
    <row r="221" spans="3:6" ht="15" customHeight="1" x14ac:dyDescent="0.35">
      <c r="C221" s="194"/>
      <c r="D221" s="137"/>
      <c r="E221" s="66"/>
      <c r="F221" s="55"/>
    </row>
    <row r="222" spans="3:6" ht="15" customHeight="1" x14ac:dyDescent="0.35">
      <c r="C222" s="194"/>
      <c r="D222" s="137"/>
      <c r="E222" s="66"/>
      <c r="F222" s="55"/>
    </row>
    <row r="223" spans="3:6" ht="15" customHeight="1" x14ac:dyDescent="0.35">
      <c r="C223" s="194"/>
      <c r="D223" s="137"/>
      <c r="E223" s="66"/>
      <c r="F223" s="55"/>
    </row>
    <row r="224" spans="3:6" ht="15" customHeight="1" x14ac:dyDescent="0.35">
      <c r="C224" s="194"/>
      <c r="D224" s="137"/>
      <c r="E224" s="66"/>
      <c r="F224" s="55"/>
    </row>
    <row r="225" spans="3:6" ht="15" customHeight="1" x14ac:dyDescent="0.35">
      <c r="C225" s="194"/>
      <c r="D225" s="137"/>
      <c r="E225" s="66"/>
      <c r="F225" s="55"/>
    </row>
    <row r="226" spans="3:6" ht="15" customHeight="1" x14ac:dyDescent="0.35">
      <c r="C226" s="194"/>
      <c r="D226" s="137"/>
      <c r="E226" s="66"/>
      <c r="F226" s="55"/>
    </row>
    <row r="227" spans="3:6" ht="15" customHeight="1" x14ac:dyDescent="0.35">
      <c r="C227" s="194"/>
      <c r="D227" s="137"/>
      <c r="E227" s="66"/>
      <c r="F227" s="55"/>
    </row>
    <row r="228" spans="3:6" ht="15" customHeight="1" x14ac:dyDescent="0.35">
      <c r="C228" s="194"/>
      <c r="D228" s="137"/>
      <c r="E228" s="66"/>
      <c r="F228" s="55"/>
    </row>
    <row r="229" spans="3:6" ht="15" customHeight="1" x14ac:dyDescent="0.35">
      <c r="C229" s="194"/>
      <c r="D229" s="137"/>
      <c r="E229" s="66"/>
      <c r="F229" s="55"/>
    </row>
    <row r="230" spans="3:6" ht="15" customHeight="1" x14ac:dyDescent="0.35">
      <c r="C230" s="194"/>
      <c r="D230" s="137"/>
      <c r="E230" s="66"/>
      <c r="F230" s="55"/>
    </row>
    <row r="231" spans="3:6" ht="15" customHeight="1" x14ac:dyDescent="0.35">
      <c r="C231" s="194"/>
      <c r="D231" s="137"/>
      <c r="E231" s="66"/>
      <c r="F231" s="55"/>
    </row>
    <row r="232" spans="3:6" ht="15" customHeight="1" x14ac:dyDescent="0.35">
      <c r="C232" s="194"/>
      <c r="D232" s="137"/>
      <c r="E232" s="66"/>
      <c r="F232" s="55"/>
    </row>
    <row r="233" spans="3:6" ht="15" customHeight="1" x14ac:dyDescent="0.35">
      <c r="C233" s="194"/>
      <c r="D233" s="137"/>
      <c r="E233" s="66"/>
      <c r="F233" s="55"/>
    </row>
    <row r="234" spans="3:6" ht="15" customHeight="1" x14ac:dyDescent="0.35">
      <c r="C234" s="194"/>
      <c r="D234" s="137"/>
      <c r="E234" s="66"/>
      <c r="F234" s="55"/>
    </row>
    <row r="235" spans="3:6" ht="15" customHeight="1" x14ac:dyDescent="0.35">
      <c r="C235" s="194"/>
      <c r="D235" s="137"/>
      <c r="E235" s="66"/>
      <c r="F235" s="55"/>
    </row>
    <row r="236" spans="3:6" ht="15" customHeight="1" x14ac:dyDescent="0.35">
      <c r="C236" s="194"/>
      <c r="D236" s="137"/>
      <c r="E236" s="66"/>
      <c r="F236" s="55"/>
    </row>
    <row r="237" spans="3:6" ht="15" customHeight="1" x14ac:dyDescent="0.35">
      <c r="C237" s="194"/>
      <c r="D237" s="137"/>
      <c r="E237" s="66"/>
      <c r="F237" s="55"/>
    </row>
    <row r="238" spans="3:6" ht="15" customHeight="1" x14ac:dyDescent="0.35">
      <c r="C238" s="194"/>
      <c r="D238" s="137"/>
      <c r="E238" s="66"/>
      <c r="F238" s="55"/>
    </row>
    <row r="239" spans="3:6" ht="15" customHeight="1" x14ac:dyDescent="0.35">
      <c r="C239" s="194"/>
      <c r="D239" s="137"/>
      <c r="E239" s="66"/>
      <c r="F239" s="55"/>
    </row>
    <row r="240" spans="3:6" ht="15" customHeight="1" x14ac:dyDescent="0.35">
      <c r="C240" s="194"/>
      <c r="D240" s="137"/>
      <c r="E240" s="66"/>
      <c r="F240" s="55"/>
    </row>
    <row r="241" spans="3:6" ht="15" customHeight="1" x14ac:dyDescent="0.35">
      <c r="C241" s="194"/>
      <c r="D241" s="137"/>
      <c r="E241" s="66"/>
      <c r="F241" s="55"/>
    </row>
    <row r="242" spans="3:6" ht="15" customHeight="1" x14ac:dyDescent="0.35">
      <c r="C242" s="194"/>
      <c r="D242" s="137"/>
      <c r="E242" s="66"/>
      <c r="F242" s="55"/>
    </row>
    <row r="243" spans="3:6" ht="15" customHeight="1" x14ac:dyDescent="0.35">
      <c r="C243" s="194"/>
      <c r="D243" s="137"/>
      <c r="E243" s="66"/>
      <c r="F243" s="55"/>
    </row>
    <row r="244" spans="3:6" ht="15" customHeight="1" x14ac:dyDescent="0.35">
      <c r="C244" s="194"/>
      <c r="D244" s="137"/>
      <c r="E244" s="66"/>
      <c r="F244" s="55"/>
    </row>
    <row r="245" spans="3:6" ht="15" customHeight="1" x14ac:dyDescent="0.35">
      <c r="C245" s="194"/>
      <c r="D245" s="137"/>
      <c r="E245" s="66"/>
      <c r="F245" s="55"/>
    </row>
    <row r="246" spans="3:6" ht="15" customHeight="1" x14ac:dyDescent="0.35">
      <c r="C246" s="194"/>
      <c r="D246" s="137"/>
      <c r="E246" s="66"/>
      <c r="F246" s="55"/>
    </row>
    <row r="247" spans="3:6" ht="15" customHeight="1" x14ac:dyDescent="0.35">
      <c r="C247" s="194"/>
      <c r="D247" s="137"/>
      <c r="E247" s="66"/>
      <c r="F247" s="55"/>
    </row>
    <row r="248" spans="3:6" ht="15" customHeight="1" x14ac:dyDescent="0.35">
      <c r="C248" s="194"/>
      <c r="D248" s="137"/>
      <c r="E248" s="66"/>
      <c r="F248" s="55"/>
    </row>
    <row r="249" spans="3:6" ht="15" customHeight="1" x14ac:dyDescent="0.35">
      <c r="C249" s="194"/>
      <c r="D249" s="137"/>
      <c r="E249" s="66"/>
      <c r="F249" s="55"/>
    </row>
    <row r="250" spans="3:6" ht="15" customHeight="1" x14ac:dyDescent="0.35">
      <c r="C250" s="194"/>
      <c r="D250" s="137"/>
      <c r="E250" s="66"/>
      <c r="F250" s="55"/>
    </row>
    <row r="251" spans="3:6" ht="15" customHeight="1" x14ac:dyDescent="0.35">
      <c r="C251" s="194"/>
      <c r="D251" s="137"/>
      <c r="E251" s="66"/>
      <c r="F251" s="55"/>
    </row>
    <row r="252" spans="3:6" ht="15" customHeight="1" x14ac:dyDescent="0.35">
      <c r="C252" s="194"/>
      <c r="D252" s="137"/>
      <c r="E252" s="66"/>
      <c r="F252" s="55"/>
    </row>
    <row r="253" spans="3:6" ht="15" customHeight="1" x14ac:dyDescent="0.35">
      <c r="C253" s="194"/>
      <c r="D253" s="137"/>
      <c r="E253" s="66"/>
      <c r="F253" s="55"/>
    </row>
    <row r="254" spans="3:6" ht="15" customHeight="1" x14ac:dyDescent="0.35">
      <c r="C254" s="194"/>
      <c r="D254" s="137"/>
      <c r="E254" s="66"/>
      <c r="F254" s="55"/>
    </row>
    <row r="255" spans="3:6" ht="15" customHeight="1" x14ac:dyDescent="0.35">
      <c r="C255" s="194"/>
      <c r="D255" s="137"/>
      <c r="E255" s="66"/>
      <c r="F255" s="55"/>
    </row>
    <row r="256" spans="3:6" ht="15" customHeight="1" x14ac:dyDescent="0.35">
      <c r="C256" s="194"/>
      <c r="D256" s="137"/>
      <c r="E256" s="66"/>
      <c r="F256" s="55"/>
    </row>
    <row r="257" spans="3:6" ht="15" customHeight="1" x14ac:dyDescent="0.35">
      <c r="C257" s="194"/>
      <c r="D257" s="137"/>
      <c r="E257" s="66"/>
      <c r="F257" s="55"/>
    </row>
    <row r="258" spans="3:6" ht="15" customHeight="1" x14ac:dyDescent="0.35">
      <c r="C258" s="194"/>
      <c r="D258" s="137"/>
      <c r="E258" s="66"/>
      <c r="F258" s="55"/>
    </row>
    <row r="259" spans="3:6" ht="15" customHeight="1" x14ac:dyDescent="0.35">
      <c r="C259" s="194"/>
      <c r="D259" s="137"/>
      <c r="E259" s="66"/>
      <c r="F259" s="55"/>
    </row>
    <row r="260" spans="3:6" ht="15" customHeight="1" x14ac:dyDescent="0.35">
      <c r="C260" s="194"/>
      <c r="D260" s="137"/>
      <c r="E260" s="66"/>
      <c r="F260" s="55"/>
    </row>
    <row r="261" spans="3:6" ht="15" customHeight="1" x14ac:dyDescent="0.35">
      <c r="C261" s="194"/>
      <c r="D261" s="137"/>
      <c r="E261" s="66"/>
      <c r="F261" s="55"/>
    </row>
    <row r="262" spans="3:6" ht="15" customHeight="1" x14ac:dyDescent="0.35">
      <c r="C262" s="194"/>
      <c r="D262" s="137"/>
      <c r="E262" s="66"/>
      <c r="F262" s="55"/>
    </row>
    <row r="263" spans="3:6" ht="15" customHeight="1" x14ac:dyDescent="0.35">
      <c r="C263" s="194"/>
      <c r="D263" s="137"/>
      <c r="E263" s="66"/>
      <c r="F263" s="55"/>
    </row>
    <row r="264" spans="3:6" ht="15" customHeight="1" x14ac:dyDescent="0.35">
      <c r="C264" s="194"/>
      <c r="D264" s="137"/>
      <c r="E264" s="66"/>
      <c r="F264" s="55"/>
    </row>
    <row r="265" spans="3:6" ht="15" customHeight="1" x14ac:dyDescent="0.35">
      <c r="C265" s="194"/>
      <c r="D265" s="137"/>
      <c r="E265" s="66"/>
      <c r="F265" s="55"/>
    </row>
    <row r="266" spans="3:6" ht="15" customHeight="1" x14ac:dyDescent="0.35">
      <c r="C266" s="194"/>
      <c r="D266" s="137"/>
      <c r="E266" s="66"/>
      <c r="F266" s="55"/>
    </row>
    <row r="267" spans="3:6" ht="15" customHeight="1" x14ac:dyDescent="0.35">
      <c r="C267" s="194"/>
      <c r="D267" s="137"/>
      <c r="E267" s="66"/>
      <c r="F267" s="55"/>
    </row>
    <row r="268" spans="3:6" ht="15" customHeight="1" x14ac:dyDescent="0.35">
      <c r="C268" s="194"/>
      <c r="D268" s="137"/>
      <c r="E268" s="66"/>
      <c r="F268" s="55"/>
    </row>
    <row r="269" spans="3:6" ht="15" customHeight="1" x14ac:dyDescent="0.35">
      <c r="C269" s="194"/>
      <c r="D269" s="137"/>
      <c r="E269" s="66"/>
      <c r="F269" s="55"/>
    </row>
    <row r="270" spans="3:6" ht="15" customHeight="1" x14ac:dyDescent="0.35">
      <c r="C270" s="194"/>
      <c r="D270" s="137"/>
      <c r="E270" s="66"/>
      <c r="F270" s="55"/>
    </row>
    <row r="271" spans="3:6" ht="15" customHeight="1" x14ac:dyDescent="0.35">
      <c r="C271" s="194"/>
      <c r="D271" s="137"/>
      <c r="E271" s="66"/>
      <c r="F271" s="55"/>
    </row>
    <row r="272" spans="3:6" ht="15" customHeight="1" x14ac:dyDescent="0.35">
      <c r="C272" s="194"/>
      <c r="D272" s="137"/>
      <c r="E272" s="66"/>
      <c r="F272" s="55"/>
    </row>
    <row r="273" spans="3:6" ht="15" customHeight="1" x14ac:dyDescent="0.35">
      <c r="C273" s="194"/>
      <c r="D273" s="137"/>
      <c r="E273" s="66"/>
      <c r="F273" s="55"/>
    </row>
    <row r="274" spans="3:6" ht="15" customHeight="1" x14ac:dyDescent="0.35">
      <c r="C274" s="194"/>
      <c r="D274" s="137"/>
      <c r="E274" s="66"/>
      <c r="F274" s="55"/>
    </row>
    <row r="275" spans="3:6" ht="15" customHeight="1" x14ac:dyDescent="0.35">
      <c r="C275" s="194"/>
      <c r="D275" s="137"/>
      <c r="E275" s="66"/>
      <c r="F275" s="55"/>
    </row>
    <row r="276" spans="3:6" ht="15" customHeight="1" x14ac:dyDescent="0.35">
      <c r="C276" s="194"/>
      <c r="D276" s="137"/>
      <c r="E276" s="66"/>
      <c r="F276" s="55"/>
    </row>
    <row r="277" spans="3:6" ht="15" customHeight="1" x14ac:dyDescent="0.35">
      <c r="C277" s="194"/>
      <c r="D277" s="137"/>
      <c r="E277" s="66"/>
      <c r="F277" s="55"/>
    </row>
    <row r="278" spans="3:6" ht="15" customHeight="1" x14ac:dyDescent="0.35">
      <c r="C278" s="194"/>
      <c r="D278" s="137"/>
      <c r="E278" s="66"/>
      <c r="F278" s="55"/>
    </row>
    <row r="279" spans="3:6" ht="15" customHeight="1" x14ac:dyDescent="0.35">
      <c r="C279" s="194"/>
      <c r="D279" s="137"/>
      <c r="E279" s="66"/>
      <c r="F279" s="55"/>
    </row>
    <row r="280" spans="3:6" ht="15" customHeight="1" x14ac:dyDescent="0.35">
      <c r="C280" s="194"/>
      <c r="D280" s="137"/>
      <c r="E280" s="66"/>
      <c r="F280" s="55"/>
    </row>
    <row r="281" spans="3:6" ht="15" customHeight="1" x14ac:dyDescent="0.35">
      <c r="C281" s="194"/>
      <c r="D281" s="137"/>
      <c r="E281" s="66"/>
      <c r="F281" s="55"/>
    </row>
    <row r="282" spans="3:6" ht="15" customHeight="1" x14ac:dyDescent="0.35">
      <c r="C282" s="194"/>
      <c r="D282" s="137"/>
      <c r="E282" s="66"/>
      <c r="F282" s="55"/>
    </row>
    <row r="283" spans="3:6" ht="15" customHeight="1" x14ac:dyDescent="0.35">
      <c r="C283" s="194"/>
      <c r="D283" s="137"/>
      <c r="E283" s="66"/>
      <c r="F283" s="55"/>
    </row>
    <row r="284" spans="3:6" ht="15" customHeight="1" x14ac:dyDescent="0.35">
      <c r="C284" s="194"/>
      <c r="D284" s="137"/>
      <c r="E284" s="66"/>
      <c r="F284" s="55"/>
    </row>
    <row r="285" spans="3:6" ht="15" customHeight="1" x14ac:dyDescent="0.35">
      <c r="C285" s="194"/>
      <c r="D285" s="137"/>
      <c r="E285" s="66"/>
      <c r="F285" s="55"/>
    </row>
    <row r="286" spans="3:6" ht="15" customHeight="1" x14ac:dyDescent="0.35">
      <c r="C286" s="194"/>
      <c r="D286" s="137"/>
      <c r="E286" s="66"/>
      <c r="F286" s="55"/>
    </row>
    <row r="287" spans="3:6" ht="15" customHeight="1" x14ac:dyDescent="0.35">
      <c r="C287" s="194"/>
      <c r="D287" s="137"/>
      <c r="E287" s="66"/>
      <c r="F287" s="55"/>
    </row>
    <row r="288" spans="3:6" ht="15" customHeight="1" x14ac:dyDescent="0.35">
      <c r="C288" s="194"/>
      <c r="D288" s="137"/>
      <c r="E288" s="66"/>
      <c r="F288" s="55"/>
    </row>
    <row r="289" spans="3:6" ht="15" customHeight="1" x14ac:dyDescent="0.35">
      <c r="C289" s="194"/>
      <c r="D289" s="137"/>
      <c r="E289" s="66"/>
      <c r="F289" s="55"/>
    </row>
    <row r="290" spans="3:6" ht="15" customHeight="1" x14ac:dyDescent="0.35">
      <c r="C290" s="194"/>
      <c r="D290" s="137"/>
      <c r="E290" s="66"/>
      <c r="F290" s="55"/>
    </row>
    <row r="291" spans="3:6" ht="15" customHeight="1" x14ac:dyDescent="0.35">
      <c r="C291" s="194"/>
      <c r="D291" s="137"/>
      <c r="E291" s="66"/>
      <c r="F291" s="55"/>
    </row>
    <row r="292" spans="3:6" ht="15" customHeight="1" x14ac:dyDescent="0.35">
      <c r="C292" s="194"/>
      <c r="D292" s="137"/>
      <c r="E292" s="66"/>
      <c r="F292" s="55"/>
    </row>
    <row r="293" spans="3:6" ht="15" customHeight="1" x14ac:dyDescent="0.35">
      <c r="C293" s="194"/>
      <c r="D293" s="137"/>
      <c r="E293" s="66"/>
      <c r="F293" s="55"/>
    </row>
    <row r="294" spans="3:6" ht="15" customHeight="1" x14ac:dyDescent="0.35">
      <c r="C294" s="194"/>
      <c r="D294" s="137"/>
      <c r="E294" s="66"/>
      <c r="F294" s="55"/>
    </row>
    <row r="295" spans="3:6" ht="15" customHeight="1" x14ac:dyDescent="0.35">
      <c r="C295" s="194"/>
      <c r="D295" s="137"/>
      <c r="E295" s="66"/>
      <c r="F295" s="55"/>
    </row>
    <row r="296" spans="3:6" ht="15" customHeight="1" x14ac:dyDescent="0.35">
      <c r="C296" s="194"/>
      <c r="D296" s="137"/>
      <c r="E296" s="66"/>
      <c r="F296" s="55"/>
    </row>
    <row r="297" spans="3:6" ht="15" customHeight="1" x14ac:dyDescent="0.35">
      <c r="C297" s="194"/>
      <c r="D297" s="137"/>
      <c r="E297" s="66"/>
      <c r="F297" s="55"/>
    </row>
    <row r="298" spans="3:6" ht="15" customHeight="1" x14ac:dyDescent="0.35">
      <c r="C298" s="194"/>
      <c r="D298" s="137"/>
      <c r="E298" s="66"/>
      <c r="F298" s="55"/>
    </row>
    <row r="299" spans="3:6" ht="15" customHeight="1" x14ac:dyDescent="0.35">
      <c r="C299" s="194"/>
      <c r="D299" s="137"/>
      <c r="E299" s="66"/>
      <c r="F299" s="55"/>
    </row>
    <row r="300" spans="3:6" ht="15" customHeight="1" x14ac:dyDescent="0.35">
      <c r="C300" s="194"/>
      <c r="D300" s="137"/>
      <c r="E300" s="66"/>
      <c r="F300" s="55"/>
    </row>
    <row r="301" spans="3:6" ht="15" customHeight="1" x14ac:dyDescent="0.35">
      <c r="C301" s="194"/>
      <c r="D301" s="137"/>
      <c r="E301" s="66"/>
      <c r="F301" s="55"/>
    </row>
    <row r="302" spans="3:6" ht="15" customHeight="1" x14ac:dyDescent="0.35">
      <c r="C302" s="194"/>
      <c r="D302" s="137"/>
      <c r="E302" s="66"/>
      <c r="F302" s="55"/>
    </row>
    <row r="303" spans="3:6" ht="15" customHeight="1" x14ac:dyDescent="0.35">
      <c r="C303" s="194"/>
      <c r="D303" s="137"/>
      <c r="E303" s="66"/>
      <c r="F303" s="55"/>
    </row>
    <row r="304" spans="3:6" ht="15" customHeight="1" x14ac:dyDescent="0.35">
      <c r="C304" s="194"/>
      <c r="D304" s="137"/>
      <c r="E304" s="66"/>
      <c r="F304" s="55"/>
    </row>
    <row r="305" spans="3:6" ht="15" customHeight="1" x14ac:dyDescent="0.35">
      <c r="C305" s="194"/>
      <c r="D305" s="137"/>
      <c r="E305" s="66"/>
      <c r="F305" s="55"/>
    </row>
    <row r="306" spans="3:6" ht="15" customHeight="1" x14ac:dyDescent="0.35">
      <c r="C306" s="194"/>
      <c r="D306" s="137"/>
      <c r="E306" s="66"/>
      <c r="F306" s="55"/>
    </row>
    <row r="307" spans="3:6" ht="15" customHeight="1" x14ac:dyDescent="0.35">
      <c r="C307" s="194"/>
      <c r="D307" s="137"/>
      <c r="E307" s="66"/>
      <c r="F307" s="55"/>
    </row>
    <row r="308" spans="3:6" ht="15" customHeight="1" x14ac:dyDescent="0.35">
      <c r="C308" s="194"/>
      <c r="D308" s="137"/>
      <c r="E308" s="66"/>
      <c r="F308" s="55"/>
    </row>
    <row r="309" spans="3:6" ht="15" customHeight="1" x14ac:dyDescent="0.35">
      <c r="C309" s="194"/>
      <c r="D309" s="137"/>
      <c r="E309" s="66"/>
      <c r="F309" s="55"/>
    </row>
    <row r="310" spans="3:6" ht="15" customHeight="1" x14ac:dyDescent="0.35">
      <c r="C310" s="194"/>
      <c r="D310" s="137"/>
      <c r="E310" s="66"/>
      <c r="F310" s="55"/>
    </row>
    <row r="311" spans="3:6" ht="15" customHeight="1" x14ac:dyDescent="0.35">
      <c r="C311" s="194"/>
      <c r="D311" s="137"/>
      <c r="E311" s="66"/>
      <c r="F311" s="55"/>
    </row>
    <row r="312" spans="3:6" ht="15" customHeight="1" x14ac:dyDescent="0.35">
      <c r="C312" s="194"/>
      <c r="D312" s="137"/>
      <c r="E312" s="66"/>
      <c r="F312" s="55"/>
    </row>
    <row r="313" spans="3:6" ht="15" customHeight="1" x14ac:dyDescent="0.35">
      <c r="C313" s="194"/>
      <c r="D313" s="137"/>
      <c r="E313" s="66"/>
      <c r="F313" s="55"/>
    </row>
    <row r="314" spans="3:6" ht="15" customHeight="1" x14ac:dyDescent="0.35">
      <c r="C314" s="194"/>
      <c r="D314" s="137"/>
      <c r="E314" s="66"/>
      <c r="F314" s="55"/>
    </row>
    <row r="315" spans="3:6" ht="15" customHeight="1" x14ac:dyDescent="0.35">
      <c r="C315" s="194"/>
      <c r="D315" s="137"/>
      <c r="E315" s="66"/>
      <c r="F315" s="55"/>
    </row>
    <row r="316" spans="3:6" ht="15" customHeight="1" x14ac:dyDescent="0.35">
      <c r="C316" s="194"/>
      <c r="D316" s="137"/>
      <c r="E316" s="66"/>
      <c r="F316" s="55"/>
    </row>
    <row r="317" spans="3:6" ht="15" customHeight="1" x14ac:dyDescent="0.35">
      <c r="C317" s="194"/>
      <c r="D317" s="137"/>
      <c r="E317" s="66"/>
      <c r="F317" s="55"/>
    </row>
    <row r="318" spans="3:6" ht="15" customHeight="1" x14ac:dyDescent="0.35">
      <c r="C318" s="194"/>
      <c r="D318" s="137"/>
      <c r="E318" s="66"/>
      <c r="F318" s="55"/>
    </row>
    <row r="319" spans="3:6" ht="15" customHeight="1" x14ac:dyDescent="0.35">
      <c r="C319" s="194"/>
      <c r="D319" s="137"/>
      <c r="E319" s="66"/>
      <c r="F319" s="55"/>
    </row>
    <row r="320" spans="3:6" ht="15" customHeight="1" x14ac:dyDescent="0.35">
      <c r="C320" s="194"/>
      <c r="D320" s="137"/>
      <c r="E320" s="66"/>
      <c r="F320" s="55"/>
    </row>
    <row r="321" spans="3:6" ht="15" customHeight="1" x14ac:dyDescent="0.35">
      <c r="C321" s="194"/>
      <c r="D321" s="137"/>
      <c r="E321" s="66"/>
      <c r="F321" s="55"/>
    </row>
    <row r="322" spans="3:6" ht="15" customHeight="1" x14ac:dyDescent="0.35">
      <c r="C322" s="194"/>
      <c r="D322" s="137"/>
      <c r="E322" s="66"/>
      <c r="F322" s="55"/>
    </row>
    <row r="323" spans="3:6" ht="15" customHeight="1" x14ac:dyDescent="0.35">
      <c r="C323" s="194"/>
      <c r="D323" s="137"/>
      <c r="E323" s="66"/>
      <c r="F323" s="55"/>
    </row>
    <row r="324" spans="3:6" ht="15" customHeight="1" x14ac:dyDescent="0.35">
      <c r="C324" s="194"/>
      <c r="D324" s="137"/>
      <c r="E324" s="66"/>
      <c r="F324" s="55"/>
    </row>
    <row r="325" spans="3:6" ht="15" customHeight="1" x14ac:dyDescent="0.35">
      <c r="C325" s="194"/>
      <c r="D325" s="137"/>
      <c r="E325" s="66"/>
      <c r="F325" s="55"/>
    </row>
    <row r="326" spans="3:6" ht="15" customHeight="1" x14ac:dyDescent="0.35">
      <c r="C326" s="194"/>
      <c r="D326" s="137"/>
      <c r="E326" s="66"/>
      <c r="F326" s="55"/>
    </row>
    <row r="327" spans="3:6" ht="15" customHeight="1" x14ac:dyDescent="0.35">
      <c r="C327" s="194"/>
      <c r="D327" s="137"/>
      <c r="E327" s="66"/>
      <c r="F327" s="55"/>
    </row>
    <row r="328" spans="3:6" ht="15" customHeight="1" x14ac:dyDescent="0.35">
      <c r="C328" s="194"/>
      <c r="D328" s="137"/>
      <c r="E328" s="66"/>
      <c r="F328" s="55"/>
    </row>
    <row r="329" spans="3:6" ht="15" customHeight="1" x14ac:dyDescent="0.35">
      <c r="C329" s="194"/>
      <c r="D329" s="137"/>
      <c r="E329" s="66"/>
      <c r="F329" s="55"/>
    </row>
    <row r="330" spans="3:6" ht="15" customHeight="1" x14ac:dyDescent="0.35">
      <c r="C330" s="194"/>
      <c r="D330" s="137"/>
      <c r="E330" s="66"/>
      <c r="F330" s="55"/>
    </row>
    <row r="331" spans="3:6" ht="15" customHeight="1" x14ac:dyDescent="0.35">
      <c r="C331" s="194"/>
      <c r="D331" s="137"/>
      <c r="E331" s="66"/>
      <c r="F331" s="55"/>
    </row>
    <row r="332" spans="3:6" ht="15" customHeight="1" x14ac:dyDescent="0.35">
      <c r="C332" s="194"/>
      <c r="D332" s="137"/>
      <c r="E332" s="66"/>
      <c r="F332" s="55"/>
    </row>
    <row r="333" spans="3:6" ht="15" customHeight="1" x14ac:dyDescent="0.35">
      <c r="C333" s="194"/>
      <c r="D333" s="137"/>
      <c r="E333" s="66"/>
      <c r="F333" s="55"/>
    </row>
    <row r="334" spans="3:6" ht="15" customHeight="1" x14ac:dyDescent="0.35">
      <c r="C334" s="194"/>
      <c r="D334" s="137"/>
      <c r="E334" s="66"/>
      <c r="F334" s="55"/>
    </row>
    <row r="335" spans="3:6" ht="15" customHeight="1" x14ac:dyDescent="0.35">
      <c r="C335" s="194"/>
      <c r="D335" s="137"/>
      <c r="E335" s="66"/>
      <c r="F335" s="55"/>
    </row>
    <row r="336" spans="3:6" ht="15" customHeight="1" x14ac:dyDescent="0.35">
      <c r="C336" s="194"/>
      <c r="D336" s="137"/>
      <c r="E336" s="66"/>
      <c r="F336" s="55"/>
    </row>
    <row r="337" spans="3:6" ht="15" customHeight="1" x14ac:dyDescent="0.35">
      <c r="C337" s="194"/>
      <c r="D337" s="137"/>
      <c r="E337" s="66"/>
      <c r="F337" s="55"/>
    </row>
    <row r="338" spans="3:6" ht="15" customHeight="1" x14ac:dyDescent="0.35">
      <c r="C338" s="194"/>
      <c r="D338" s="137"/>
      <c r="E338" s="66"/>
      <c r="F338" s="55"/>
    </row>
    <row r="339" spans="3:6" ht="15" customHeight="1" x14ac:dyDescent="0.35">
      <c r="C339" s="194"/>
      <c r="D339" s="137"/>
      <c r="E339" s="66"/>
      <c r="F339" s="55"/>
    </row>
    <row r="340" spans="3:6" ht="15" customHeight="1" x14ac:dyDescent="0.35">
      <c r="C340" s="194"/>
      <c r="D340" s="137"/>
      <c r="E340" s="66"/>
      <c r="F340" s="55"/>
    </row>
    <row r="341" spans="3:6" ht="15" customHeight="1" x14ac:dyDescent="0.35">
      <c r="C341" s="194"/>
      <c r="D341" s="137"/>
      <c r="E341" s="66"/>
      <c r="F341" s="55"/>
    </row>
    <row r="342" spans="3:6" ht="15" customHeight="1" x14ac:dyDescent="0.35">
      <c r="C342" s="194"/>
      <c r="D342" s="137"/>
      <c r="E342" s="66"/>
      <c r="F342" s="55"/>
    </row>
    <row r="343" spans="3:6" ht="15" customHeight="1" x14ac:dyDescent="0.35">
      <c r="C343" s="194"/>
      <c r="D343" s="137"/>
      <c r="E343" s="66"/>
      <c r="F343" s="55"/>
    </row>
    <row r="344" spans="3:6" ht="15" customHeight="1" x14ac:dyDescent="0.35">
      <c r="C344" s="194"/>
      <c r="D344" s="137"/>
      <c r="E344" s="66"/>
      <c r="F344" s="55"/>
    </row>
    <row r="345" spans="3:6" ht="15" customHeight="1" x14ac:dyDescent="0.35">
      <c r="C345" s="194"/>
      <c r="D345" s="137"/>
      <c r="E345" s="66"/>
      <c r="F345" s="55"/>
    </row>
    <row r="346" spans="3:6" ht="15" customHeight="1" x14ac:dyDescent="0.35">
      <c r="C346" s="194"/>
      <c r="D346" s="137"/>
      <c r="E346" s="66"/>
      <c r="F346" s="55"/>
    </row>
    <row r="347" spans="3:6" ht="15" customHeight="1" x14ac:dyDescent="0.35">
      <c r="C347" s="194"/>
      <c r="D347" s="137"/>
      <c r="E347" s="66"/>
      <c r="F347" s="55"/>
    </row>
    <row r="348" spans="3:6" ht="15" customHeight="1" x14ac:dyDescent="0.35">
      <c r="C348" s="194"/>
      <c r="D348" s="137"/>
      <c r="E348" s="66"/>
      <c r="F348" s="55"/>
    </row>
    <row r="349" spans="3:6" ht="15" customHeight="1" x14ac:dyDescent="0.35">
      <c r="C349" s="194"/>
      <c r="D349" s="137"/>
      <c r="E349" s="66"/>
      <c r="F349" s="55"/>
    </row>
    <row r="350" spans="3:6" ht="15" customHeight="1" x14ac:dyDescent="0.35">
      <c r="C350" s="194"/>
      <c r="D350" s="137"/>
      <c r="E350" s="66"/>
      <c r="F350" s="55"/>
    </row>
    <row r="351" spans="3:6" ht="15" customHeight="1" x14ac:dyDescent="0.35">
      <c r="C351" s="194"/>
      <c r="D351" s="137"/>
      <c r="E351" s="66"/>
      <c r="F351" s="55"/>
    </row>
    <row r="352" spans="3:6" ht="15" customHeight="1" x14ac:dyDescent="0.35">
      <c r="C352" s="194"/>
      <c r="D352" s="137"/>
      <c r="E352" s="66"/>
      <c r="F352" s="55"/>
    </row>
    <row r="353" spans="3:6" ht="15" customHeight="1" x14ac:dyDescent="0.35">
      <c r="C353" s="194"/>
      <c r="D353" s="137"/>
      <c r="E353" s="66"/>
      <c r="F353" s="55"/>
    </row>
    <row r="354" spans="3:6" ht="15" customHeight="1" x14ac:dyDescent="0.35">
      <c r="C354" s="194"/>
      <c r="D354" s="137"/>
      <c r="E354" s="66"/>
      <c r="F354" s="55"/>
    </row>
    <row r="355" spans="3:6" ht="15" customHeight="1" x14ac:dyDescent="0.35">
      <c r="C355" s="194"/>
      <c r="D355" s="137"/>
      <c r="E355" s="66"/>
      <c r="F355" s="55"/>
    </row>
    <row r="356" spans="3:6" ht="15" customHeight="1" x14ac:dyDescent="0.35">
      <c r="C356" s="194"/>
      <c r="D356" s="137"/>
      <c r="E356" s="66"/>
      <c r="F356" s="55"/>
    </row>
    <row r="357" spans="3:6" ht="15" customHeight="1" x14ac:dyDescent="0.35">
      <c r="C357" s="194"/>
      <c r="D357" s="137"/>
      <c r="E357" s="66"/>
      <c r="F357" s="55"/>
    </row>
    <row r="358" spans="3:6" ht="15" customHeight="1" x14ac:dyDescent="0.35">
      <c r="C358" s="194"/>
      <c r="D358" s="137"/>
      <c r="E358" s="66"/>
      <c r="F358" s="55"/>
    </row>
    <row r="359" spans="3:6" ht="15" customHeight="1" x14ac:dyDescent="0.35">
      <c r="C359" s="194"/>
      <c r="D359" s="137"/>
      <c r="E359" s="66"/>
      <c r="F359" s="55"/>
    </row>
    <row r="360" spans="3:6" ht="15" customHeight="1" x14ac:dyDescent="0.35">
      <c r="C360" s="194"/>
      <c r="D360" s="137"/>
      <c r="E360" s="66"/>
      <c r="F360" s="55"/>
    </row>
    <row r="361" spans="3:6" ht="15" customHeight="1" x14ac:dyDescent="0.35">
      <c r="C361" s="194"/>
      <c r="D361" s="137"/>
      <c r="E361" s="66"/>
      <c r="F361" s="55"/>
    </row>
    <row r="362" spans="3:6" ht="15" customHeight="1" x14ac:dyDescent="0.35">
      <c r="C362" s="194"/>
      <c r="D362" s="137"/>
      <c r="E362" s="66"/>
      <c r="F362" s="55"/>
    </row>
    <row r="363" spans="3:6" ht="15" customHeight="1" x14ac:dyDescent="0.35">
      <c r="C363" s="194"/>
      <c r="D363" s="137"/>
      <c r="E363" s="66"/>
      <c r="F363" s="55"/>
    </row>
    <row r="364" spans="3:6" ht="15" customHeight="1" x14ac:dyDescent="0.35">
      <c r="C364" s="194"/>
      <c r="D364" s="137"/>
      <c r="E364" s="66"/>
      <c r="F364" s="55"/>
    </row>
    <row r="365" spans="3:6" ht="15" customHeight="1" x14ac:dyDescent="0.35">
      <c r="C365" s="194"/>
      <c r="D365" s="137"/>
      <c r="E365" s="66"/>
      <c r="F365" s="55"/>
    </row>
    <row r="366" spans="3:6" ht="15" customHeight="1" x14ac:dyDescent="0.35">
      <c r="C366" s="194"/>
      <c r="D366" s="137"/>
      <c r="E366" s="66"/>
      <c r="F366" s="55"/>
    </row>
    <row r="367" spans="3:6" ht="15" customHeight="1" x14ac:dyDescent="0.35">
      <c r="C367" s="194"/>
      <c r="D367" s="137"/>
      <c r="E367" s="66"/>
      <c r="F367" s="55"/>
    </row>
    <row r="368" spans="3:6" ht="15" customHeight="1" x14ac:dyDescent="0.35">
      <c r="C368" s="194"/>
      <c r="D368" s="137"/>
      <c r="E368" s="66"/>
      <c r="F368" s="55"/>
    </row>
    <row r="369" spans="3:6" ht="15" customHeight="1" x14ac:dyDescent="0.35">
      <c r="C369" s="194"/>
      <c r="D369" s="137"/>
      <c r="E369" s="66"/>
      <c r="F369" s="55"/>
    </row>
    <row r="370" spans="3:6" ht="15" customHeight="1" x14ac:dyDescent="0.35">
      <c r="C370" s="194"/>
      <c r="D370" s="137"/>
      <c r="E370" s="66"/>
      <c r="F370" s="55"/>
    </row>
    <row r="371" spans="3:6" ht="15" customHeight="1" x14ac:dyDescent="0.35">
      <c r="C371" s="194"/>
      <c r="D371" s="137"/>
      <c r="E371" s="66"/>
      <c r="F371" s="55"/>
    </row>
    <row r="372" spans="3:6" ht="15" customHeight="1" x14ac:dyDescent="0.35">
      <c r="C372" s="194"/>
      <c r="D372" s="137"/>
      <c r="E372" s="66"/>
      <c r="F372" s="55"/>
    </row>
    <row r="373" spans="3:6" ht="15" customHeight="1" x14ac:dyDescent="0.35">
      <c r="C373" s="194"/>
      <c r="D373" s="137"/>
      <c r="E373" s="66"/>
      <c r="F373" s="55"/>
    </row>
    <row r="374" spans="3:6" ht="15" customHeight="1" x14ac:dyDescent="0.35">
      <c r="C374" s="194"/>
      <c r="D374" s="137"/>
      <c r="E374" s="66"/>
      <c r="F374" s="55"/>
    </row>
    <row r="375" spans="3:6" ht="15" customHeight="1" x14ac:dyDescent="0.35">
      <c r="C375" s="194"/>
      <c r="D375" s="137"/>
      <c r="E375" s="66"/>
      <c r="F375" s="55"/>
    </row>
    <row r="376" spans="3:6" ht="15" customHeight="1" x14ac:dyDescent="0.35">
      <c r="C376" s="194"/>
      <c r="D376" s="137"/>
      <c r="E376" s="66"/>
      <c r="F376" s="55"/>
    </row>
    <row r="377" spans="3:6" ht="15" customHeight="1" x14ac:dyDescent="0.35">
      <c r="C377" s="194"/>
      <c r="D377" s="137"/>
      <c r="E377" s="66"/>
      <c r="F377" s="55"/>
    </row>
    <row r="378" spans="3:6" ht="15" customHeight="1" x14ac:dyDescent="0.35">
      <c r="C378" s="194"/>
      <c r="D378" s="137"/>
      <c r="E378" s="66"/>
      <c r="F378" s="55"/>
    </row>
    <row r="379" spans="3:6" ht="15" customHeight="1" x14ac:dyDescent="0.35">
      <c r="C379" s="194"/>
      <c r="D379" s="137"/>
      <c r="E379" s="66"/>
      <c r="F379" s="55"/>
    </row>
    <row r="380" spans="3:6" ht="15" customHeight="1" x14ac:dyDescent="0.35">
      <c r="C380" s="194"/>
      <c r="D380" s="137"/>
      <c r="E380" s="66"/>
      <c r="F380" s="55"/>
    </row>
    <row r="381" spans="3:6" ht="15" customHeight="1" x14ac:dyDescent="0.35">
      <c r="C381" s="194"/>
      <c r="D381" s="137"/>
      <c r="E381" s="66"/>
      <c r="F381" s="55"/>
    </row>
    <row r="382" spans="3:6" ht="15" customHeight="1" x14ac:dyDescent="0.35">
      <c r="C382" s="194"/>
      <c r="D382" s="137"/>
      <c r="E382" s="66"/>
      <c r="F382" s="55"/>
    </row>
    <row r="383" spans="3:6" ht="15" customHeight="1" x14ac:dyDescent="0.35">
      <c r="C383" s="194"/>
      <c r="D383" s="137"/>
      <c r="E383" s="66"/>
      <c r="F383" s="55"/>
    </row>
    <row r="384" spans="3:6" ht="15" customHeight="1" x14ac:dyDescent="0.35">
      <c r="C384" s="194"/>
      <c r="D384" s="137"/>
      <c r="E384" s="66"/>
      <c r="F384" s="55"/>
    </row>
    <row r="385" spans="3:6" ht="15" customHeight="1" x14ac:dyDescent="0.35">
      <c r="C385" s="194"/>
      <c r="D385" s="137"/>
      <c r="E385" s="66"/>
      <c r="F385" s="55"/>
    </row>
    <row r="386" spans="3:6" ht="15" customHeight="1" x14ac:dyDescent="0.35">
      <c r="C386" s="194"/>
      <c r="D386" s="137"/>
      <c r="E386" s="66"/>
      <c r="F386" s="55"/>
    </row>
    <row r="387" spans="3:6" ht="15" customHeight="1" x14ac:dyDescent="0.35">
      <c r="C387" s="194"/>
      <c r="D387" s="137"/>
      <c r="E387" s="66"/>
      <c r="F387" s="55"/>
    </row>
    <row r="388" spans="3:6" ht="15" customHeight="1" x14ac:dyDescent="0.35">
      <c r="C388" s="194"/>
      <c r="D388" s="137"/>
      <c r="E388" s="66"/>
      <c r="F388" s="55"/>
    </row>
    <row r="389" spans="3:6" ht="15" customHeight="1" x14ac:dyDescent="0.35">
      <c r="C389" s="194"/>
      <c r="D389" s="137"/>
      <c r="E389" s="66"/>
      <c r="F389" s="55"/>
    </row>
    <row r="390" spans="3:6" ht="15" customHeight="1" x14ac:dyDescent="0.35">
      <c r="C390" s="194"/>
      <c r="D390" s="137"/>
      <c r="E390" s="66"/>
      <c r="F390" s="55"/>
    </row>
    <row r="391" spans="3:6" ht="15" customHeight="1" x14ac:dyDescent="0.35">
      <c r="C391" s="194"/>
      <c r="D391" s="137"/>
      <c r="E391" s="66"/>
      <c r="F391" s="55"/>
    </row>
    <row r="392" spans="3:6" ht="15" customHeight="1" x14ac:dyDescent="0.35">
      <c r="C392" s="194"/>
      <c r="D392" s="137"/>
      <c r="E392" s="66"/>
      <c r="F392" s="55"/>
    </row>
    <row r="393" spans="3:6" ht="15" customHeight="1" x14ac:dyDescent="0.35">
      <c r="C393" s="194"/>
      <c r="D393" s="137"/>
      <c r="E393" s="66"/>
      <c r="F393" s="55"/>
    </row>
    <row r="394" spans="3:6" ht="15" customHeight="1" x14ac:dyDescent="0.35">
      <c r="C394" s="194"/>
      <c r="D394" s="137"/>
      <c r="E394" s="66"/>
      <c r="F394" s="55"/>
    </row>
    <row r="395" spans="3:6" ht="15" customHeight="1" x14ac:dyDescent="0.35">
      <c r="C395" s="194"/>
      <c r="D395" s="137"/>
      <c r="E395" s="66"/>
      <c r="F395" s="55"/>
    </row>
    <row r="396" spans="3:6" ht="15" customHeight="1" x14ac:dyDescent="0.35">
      <c r="C396" s="194"/>
      <c r="D396" s="137"/>
      <c r="E396" s="66"/>
      <c r="F396" s="55"/>
    </row>
    <row r="397" spans="3:6" ht="15" customHeight="1" x14ac:dyDescent="0.35">
      <c r="C397" s="194"/>
      <c r="D397" s="137"/>
      <c r="E397" s="66"/>
      <c r="F397" s="55"/>
    </row>
    <row r="398" spans="3:6" ht="15" customHeight="1" x14ac:dyDescent="0.35">
      <c r="C398" s="194"/>
      <c r="D398" s="137"/>
      <c r="E398" s="66"/>
      <c r="F398" s="55"/>
    </row>
    <row r="399" spans="3:6" ht="15" customHeight="1" x14ac:dyDescent="0.35">
      <c r="C399" s="194"/>
      <c r="D399" s="137"/>
      <c r="E399" s="66"/>
      <c r="F399" s="55"/>
    </row>
    <row r="400" spans="3:6" ht="15" customHeight="1" x14ac:dyDescent="0.35">
      <c r="C400" s="194"/>
      <c r="D400" s="137"/>
      <c r="E400" s="66"/>
      <c r="F400" s="55"/>
    </row>
    <row r="401" spans="3:6" ht="15" customHeight="1" x14ac:dyDescent="0.35">
      <c r="C401" s="194"/>
      <c r="D401" s="137"/>
      <c r="E401" s="66"/>
      <c r="F401" s="55"/>
    </row>
    <row r="402" spans="3:6" ht="15" customHeight="1" x14ac:dyDescent="0.35">
      <c r="C402" s="194"/>
      <c r="D402" s="137"/>
      <c r="E402" s="66"/>
      <c r="F402" s="55"/>
    </row>
    <row r="403" spans="3:6" ht="15" customHeight="1" x14ac:dyDescent="0.35">
      <c r="C403" s="194"/>
      <c r="D403" s="137"/>
      <c r="E403" s="66"/>
      <c r="F403" s="55"/>
    </row>
    <row r="404" spans="3:6" ht="15" customHeight="1" x14ac:dyDescent="0.35">
      <c r="C404" s="194"/>
      <c r="D404" s="137"/>
      <c r="E404" s="66"/>
      <c r="F404" s="55"/>
    </row>
    <row r="405" spans="3:6" ht="15" customHeight="1" x14ac:dyDescent="0.35">
      <c r="C405" s="194"/>
      <c r="D405" s="137"/>
      <c r="E405" s="66"/>
      <c r="F405" s="55"/>
    </row>
    <row r="406" spans="3:6" ht="15" customHeight="1" x14ac:dyDescent="0.35">
      <c r="C406" s="194"/>
      <c r="D406" s="137"/>
      <c r="E406" s="66"/>
      <c r="F406" s="55"/>
    </row>
    <row r="407" spans="3:6" ht="15" customHeight="1" x14ac:dyDescent="0.35">
      <c r="C407" s="194"/>
      <c r="D407" s="137"/>
      <c r="E407" s="66"/>
      <c r="F407" s="55"/>
    </row>
    <row r="408" spans="3:6" ht="15" customHeight="1" x14ac:dyDescent="0.35">
      <c r="C408" s="194"/>
      <c r="D408" s="137"/>
      <c r="E408" s="66"/>
      <c r="F408" s="55"/>
    </row>
    <row r="409" spans="3:6" ht="15" customHeight="1" x14ac:dyDescent="0.35">
      <c r="C409" s="194"/>
      <c r="D409" s="137"/>
      <c r="E409" s="66"/>
      <c r="F409" s="55"/>
    </row>
    <row r="410" spans="3:6" ht="15" customHeight="1" x14ac:dyDescent="0.35">
      <c r="C410" s="194"/>
      <c r="D410" s="137"/>
      <c r="E410" s="66"/>
      <c r="F410" s="55"/>
    </row>
    <row r="411" spans="3:6" ht="15" customHeight="1" x14ac:dyDescent="0.35">
      <c r="C411" s="194"/>
      <c r="D411" s="137"/>
      <c r="E411" s="66"/>
      <c r="F411" s="55"/>
    </row>
    <row r="412" spans="3:6" ht="15" customHeight="1" x14ac:dyDescent="0.35">
      <c r="C412" s="194"/>
      <c r="D412" s="137"/>
      <c r="E412" s="66"/>
      <c r="F412" s="55"/>
    </row>
    <row r="413" spans="3:6" ht="15" customHeight="1" x14ac:dyDescent="0.35">
      <c r="C413" s="194"/>
      <c r="D413" s="137"/>
      <c r="E413" s="66"/>
      <c r="F413" s="55"/>
    </row>
    <row r="414" spans="3:6" ht="15" customHeight="1" x14ac:dyDescent="0.35">
      <c r="C414" s="194"/>
      <c r="D414" s="137"/>
      <c r="E414" s="66"/>
      <c r="F414" s="55"/>
    </row>
    <row r="415" spans="3:6" ht="15" customHeight="1" x14ac:dyDescent="0.35">
      <c r="C415" s="194"/>
      <c r="D415" s="137"/>
      <c r="E415" s="66"/>
      <c r="F415" s="55"/>
    </row>
    <row r="416" spans="3:6" ht="15" customHeight="1" x14ac:dyDescent="0.35">
      <c r="C416" s="194"/>
      <c r="D416" s="137"/>
      <c r="E416" s="66"/>
      <c r="F416" s="55"/>
    </row>
    <row r="417" spans="3:6" ht="15" customHeight="1" x14ac:dyDescent="0.35">
      <c r="C417" s="194"/>
      <c r="D417" s="137"/>
      <c r="E417" s="66"/>
      <c r="F417" s="55"/>
    </row>
    <row r="418" spans="3:6" ht="15" customHeight="1" x14ac:dyDescent="0.35">
      <c r="C418" s="194"/>
      <c r="D418" s="137"/>
      <c r="E418" s="66"/>
      <c r="F418" s="55"/>
    </row>
    <row r="419" spans="3:6" ht="15" customHeight="1" x14ac:dyDescent="0.35">
      <c r="C419" s="194"/>
      <c r="D419" s="137"/>
      <c r="E419" s="66"/>
      <c r="F419" s="55"/>
    </row>
    <row r="420" spans="3:6" ht="15" customHeight="1" x14ac:dyDescent="0.35">
      <c r="C420" s="194"/>
      <c r="D420" s="137"/>
      <c r="E420" s="66"/>
      <c r="F420" s="55"/>
    </row>
    <row r="421" spans="3:6" ht="15" customHeight="1" x14ac:dyDescent="0.35">
      <c r="C421" s="194"/>
      <c r="D421" s="137"/>
      <c r="E421" s="66"/>
      <c r="F421" s="55"/>
    </row>
    <row r="422" spans="3:6" ht="15" customHeight="1" x14ac:dyDescent="0.35">
      <c r="C422" s="194"/>
      <c r="D422" s="137"/>
      <c r="E422" s="66"/>
      <c r="F422" s="55"/>
    </row>
    <row r="423" spans="3:6" ht="15" customHeight="1" x14ac:dyDescent="0.35">
      <c r="C423" s="194"/>
      <c r="D423" s="137"/>
      <c r="E423" s="66"/>
      <c r="F423" s="55"/>
    </row>
    <row r="424" spans="3:6" ht="15" customHeight="1" x14ac:dyDescent="0.35">
      <c r="C424" s="194"/>
      <c r="D424" s="137"/>
      <c r="E424" s="66"/>
      <c r="F424" s="55"/>
    </row>
    <row r="425" spans="3:6" ht="15" customHeight="1" x14ac:dyDescent="0.35">
      <c r="C425" s="194"/>
      <c r="D425" s="137"/>
      <c r="E425" s="66"/>
      <c r="F425" s="55"/>
    </row>
    <row r="426" spans="3:6" ht="15" customHeight="1" x14ac:dyDescent="0.35">
      <c r="C426" s="194"/>
      <c r="D426" s="137"/>
      <c r="E426" s="66"/>
      <c r="F426" s="55"/>
    </row>
    <row r="427" spans="3:6" ht="15" customHeight="1" x14ac:dyDescent="0.35">
      <c r="C427" s="194"/>
      <c r="D427" s="137"/>
      <c r="E427" s="66"/>
      <c r="F427" s="55"/>
    </row>
    <row r="428" spans="3:6" ht="15" customHeight="1" x14ac:dyDescent="0.35">
      <c r="C428" s="194"/>
      <c r="D428" s="137"/>
      <c r="E428" s="66"/>
      <c r="F428" s="55"/>
    </row>
    <row r="429" spans="3:6" ht="15" customHeight="1" x14ac:dyDescent="0.35">
      <c r="C429" s="194"/>
      <c r="D429" s="137"/>
      <c r="E429" s="66"/>
      <c r="F429" s="55"/>
    </row>
    <row r="430" spans="3:6" ht="15" customHeight="1" x14ac:dyDescent="0.35">
      <c r="C430" s="194"/>
      <c r="D430" s="137"/>
      <c r="E430" s="66"/>
      <c r="F430" s="55"/>
    </row>
    <row r="431" spans="3:6" ht="15" customHeight="1" x14ac:dyDescent="0.35">
      <c r="C431" s="194"/>
      <c r="D431" s="137"/>
      <c r="E431" s="66"/>
      <c r="F431" s="55"/>
    </row>
    <row r="432" spans="3:6" ht="15" customHeight="1" x14ac:dyDescent="0.35">
      <c r="C432" s="194"/>
      <c r="D432" s="137"/>
      <c r="E432" s="66"/>
      <c r="F432" s="55"/>
    </row>
    <row r="433" spans="3:6" ht="15" customHeight="1" x14ac:dyDescent="0.35">
      <c r="C433" s="194"/>
      <c r="D433" s="137"/>
      <c r="E433" s="66"/>
      <c r="F433" s="55"/>
    </row>
    <row r="434" spans="3:6" ht="15" customHeight="1" x14ac:dyDescent="0.35">
      <c r="C434" s="194"/>
      <c r="D434" s="137"/>
      <c r="E434" s="66"/>
      <c r="F434" s="55"/>
    </row>
    <row r="435" spans="3:6" ht="15" customHeight="1" x14ac:dyDescent="0.35">
      <c r="C435" s="194"/>
      <c r="D435" s="137"/>
      <c r="E435" s="66"/>
      <c r="F435" s="55"/>
    </row>
    <row r="436" spans="3:6" ht="15" customHeight="1" x14ac:dyDescent="0.35">
      <c r="C436" s="194"/>
      <c r="D436" s="137"/>
      <c r="E436" s="66"/>
      <c r="F436" s="55"/>
    </row>
    <row r="437" spans="3:6" ht="15" customHeight="1" x14ac:dyDescent="0.35">
      <c r="C437" s="194"/>
      <c r="D437" s="137"/>
      <c r="E437" s="66"/>
      <c r="F437" s="55"/>
    </row>
    <row r="438" spans="3:6" ht="15" customHeight="1" x14ac:dyDescent="0.35">
      <c r="C438" s="194"/>
      <c r="D438" s="137"/>
      <c r="E438" s="66"/>
      <c r="F438" s="55"/>
    </row>
    <row r="439" spans="3:6" ht="15" customHeight="1" x14ac:dyDescent="0.35">
      <c r="C439" s="194"/>
      <c r="D439" s="137"/>
      <c r="E439" s="66"/>
      <c r="F439" s="55"/>
    </row>
    <row r="440" spans="3:6" ht="15" customHeight="1" x14ac:dyDescent="0.35">
      <c r="C440" s="194"/>
      <c r="D440" s="137"/>
      <c r="E440" s="66"/>
      <c r="F440" s="55"/>
    </row>
    <row r="441" spans="3:6" ht="15" customHeight="1" x14ac:dyDescent="0.35">
      <c r="C441" s="194"/>
      <c r="D441" s="137"/>
      <c r="E441" s="66"/>
      <c r="F441" s="55"/>
    </row>
    <row r="442" spans="3:6" ht="15" customHeight="1" x14ac:dyDescent="0.35">
      <c r="C442" s="194"/>
      <c r="D442" s="137"/>
      <c r="E442" s="66"/>
      <c r="F442" s="55"/>
    </row>
    <row r="443" spans="3:6" ht="15" customHeight="1" x14ac:dyDescent="0.35">
      <c r="C443" s="194"/>
      <c r="D443" s="137"/>
      <c r="E443" s="66"/>
      <c r="F443" s="55"/>
    </row>
    <row r="444" spans="3:6" ht="15" customHeight="1" x14ac:dyDescent="0.35">
      <c r="C444" s="194"/>
      <c r="D444" s="137"/>
      <c r="E444" s="66"/>
      <c r="F444" s="55"/>
    </row>
    <row r="445" spans="3:6" ht="15" customHeight="1" x14ac:dyDescent="0.35">
      <c r="C445" s="194"/>
      <c r="D445" s="137"/>
      <c r="E445" s="66"/>
      <c r="F445" s="55"/>
    </row>
    <row r="446" spans="3:6" ht="15" customHeight="1" x14ac:dyDescent="0.35">
      <c r="C446" s="194"/>
      <c r="D446" s="137"/>
      <c r="E446" s="66"/>
      <c r="F446" s="55"/>
    </row>
    <row r="447" spans="3:6" ht="15" customHeight="1" x14ac:dyDescent="0.35">
      <c r="C447" s="194"/>
      <c r="D447" s="137"/>
      <c r="E447" s="66"/>
      <c r="F447" s="55"/>
    </row>
    <row r="448" spans="3:6" ht="15" customHeight="1" x14ac:dyDescent="0.35">
      <c r="C448" s="194"/>
      <c r="D448" s="137"/>
      <c r="E448" s="66"/>
      <c r="F448" s="55"/>
    </row>
    <row r="449" spans="3:6" ht="15" customHeight="1" x14ac:dyDescent="0.35">
      <c r="C449" s="194"/>
      <c r="D449" s="137"/>
      <c r="E449" s="66"/>
      <c r="F449" s="55"/>
    </row>
    <row r="450" spans="3:6" ht="15" customHeight="1" x14ac:dyDescent="0.35">
      <c r="C450" s="194"/>
      <c r="D450" s="137"/>
      <c r="E450" s="66"/>
      <c r="F450" s="55"/>
    </row>
    <row r="451" spans="3:6" ht="15" customHeight="1" x14ac:dyDescent="0.35">
      <c r="C451" s="194"/>
      <c r="D451" s="137"/>
      <c r="E451" s="66"/>
      <c r="F451" s="55"/>
    </row>
    <row r="452" spans="3:6" ht="15" customHeight="1" x14ac:dyDescent="0.35">
      <c r="C452" s="194"/>
      <c r="D452" s="137"/>
      <c r="E452" s="66"/>
      <c r="F452" s="55"/>
    </row>
    <row r="453" spans="3:6" ht="15" customHeight="1" x14ac:dyDescent="0.35">
      <c r="C453" s="194"/>
      <c r="D453" s="137"/>
      <c r="E453" s="66"/>
      <c r="F453" s="55"/>
    </row>
    <row r="454" spans="3:6" ht="15" customHeight="1" x14ac:dyDescent="0.35">
      <c r="C454" s="194"/>
      <c r="D454" s="137"/>
      <c r="E454" s="66"/>
      <c r="F454" s="55"/>
    </row>
    <row r="455" spans="3:6" ht="15" customHeight="1" x14ac:dyDescent="0.35">
      <c r="C455" s="194"/>
      <c r="D455" s="137"/>
      <c r="E455" s="66"/>
      <c r="F455" s="55"/>
    </row>
    <row r="456" spans="3:6" ht="15" customHeight="1" x14ac:dyDescent="0.35">
      <c r="C456" s="194"/>
      <c r="D456" s="137"/>
      <c r="E456" s="66"/>
      <c r="F456" s="55"/>
    </row>
    <row r="457" spans="3:6" ht="15" customHeight="1" x14ac:dyDescent="0.35">
      <c r="C457" s="194"/>
      <c r="D457" s="137"/>
      <c r="E457" s="66"/>
      <c r="F457" s="55"/>
    </row>
    <row r="458" spans="3:6" ht="15" customHeight="1" x14ac:dyDescent="0.35">
      <c r="C458" s="194"/>
      <c r="D458" s="137"/>
      <c r="E458" s="66"/>
      <c r="F458" s="55"/>
    </row>
    <row r="459" spans="3:6" ht="15" customHeight="1" x14ac:dyDescent="0.35">
      <c r="C459" s="194"/>
      <c r="D459" s="137"/>
      <c r="E459" s="66"/>
      <c r="F459" s="55"/>
    </row>
    <row r="460" spans="3:6" ht="15" customHeight="1" x14ac:dyDescent="0.35">
      <c r="C460" s="194"/>
      <c r="D460" s="137"/>
      <c r="E460" s="66"/>
      <c r="F460" s="55"/>
    </row>
    <row r="461" spans="3:6" ht="15" customHeight="1" x14ac:dyDescent="0.35">
      <c r="C461" s="194"/>
      <c r="D461" s="137"/>
      <c r="E461" s="66"/>
      <c r="F461" s="55"/>
    </row>
    <row r="462" spans="3:6" ht="15" customHeight="1" x14ac:dyDescent="0.35">
      <c r="C462" s="194"/>
      <c r="D462" s="137"/>
      <c r="E462" s="66"/>
      <c r="F462" s="55"/>
    </row>
    <row r="463" spans="3:6" ht="15" customHeight="1" x14ac:dyDescent="0.35">
      <c r="C463" s="194"/>
      <c r="D463" s="137"/>
      <c r="E463" s="66"/>
      <c r="F463" s="55"/>
    </row>
    <row r="464" spans="3:6" ht="15" customHeight="1" x14ac:dyDescent="0.35">
      <c r="C464" s="194"/>
      <c r="D464" s="137"/>
      <c r="E464" s="66"/>
      <c r="F464" s="55"/>
    </row>
    <row r="465" spans="3:6" ht="15" customHeight="1" x14ac:dyDescent="0.35">
      <c r="C465" s="194"/>
      <c r="D465" s="137"/>
      <c r="E465" s="66"/>
      <c r="F465" s="55"/>
    </row>
    <row r="466" spans="3:6" ht="15" customHeight="1" x14ac:dyDescent="0.35">
      <c r="C466" s="194"/>
      <c r="D466" s="137"/>
      <c r="E466" s="66"/>
      <c r="F466" s="55"/>
    </row>
    <row r="467" spans="3:6" ht="15" customHeight="1" x14ac:dyDescent="0.35">
      <c r="C467" s="194"/>
      <c r="D467" s="137"/>
      <c r="E467" s="66"/>
      <c r="F467" s="55"/>
    </row>
    <row r="468" spans="3:6" ht="15" customHeight="1" x14ac:dyDescent="0.35">
      <c r="C468" s="194"/>
      <c r="D468" s="137"/>
      <c r="E468" s="66"/>
      <c r="F468" s="55"/>
    </row>
    <row r="469" spans="3:6" ht="15" customHeight="1" x14ac:dyDescent="0.35">
      <c r="C469" s="194"/>
      <c r="D469" s="137"/>
      <c r="E469" s="66"/>
      <c r="F469" s="55"/>
    </row>
    <row r="470" spans="3:6" ht="15" customHeight="1" x14ac:dyDescent="0.35">
      <c r="C470" s="194"/>
      <c r="D470" s="137"/>
      <c r="E470" s="66"/>
      <c r="F470" s="55"/>
    </row>
    <row r="471" spans="3:6" ht="15" customHeight="1" x14ac:dyDescent="0.35">
      <c r="C471" s="194"/>
      <c r="D471" s="137"/>
      <c r="E471" s="66"/>
      <c r="F471" s="55"/>
    </row>
    <row r="472" spans="3:6" ht="15" customHeight="1" x14ac:dyDescent="0.35">
      <c r="C472" s="194"/>
      <c r="D472" s="137"/>
      <c r="E472" s="66"/>
      <c r="F472" s="55"/>
    </row>
    <row r="473" spans="3:6" ht="15" customHeight="1" x14ac:dyDescent="0.35">
      <c r="C473" s="194"/>
      <c r="D473" s="137"/>
      <c r="E473" s="66"/>
      <c r="F473" s="55"/>
    </row>
    <row r="474" spans="3:6" ht="15" customHeight="1" x14ac:dyDescent="0.35">
      <c r="C474" s="194"/>
      <c r="D474" s="137"/>
      <c r="E474" s="66"/>
      <c r="F474" s="55"/>
    </row>
    <row r="475" spans="3:6" ht="15" customHeight="1" x14ac:dyDescent="0.35">
      <c r="C475" s="194"/>
      <c r="D475" s="137"/>
      <c r="E475" s="66"/>
      <c r="F475" s="55"/>
    </row>
    <row r="476" spans="3:6" ht="15" customHeight="1" x14ac:dyDescent="0.35">
      <c r="C476" s="194"/>
      <c r="D476" s="137"/>
      <c r="E476" s="66"/>
      <c r="F476" s="55"/>
    </row>
    <row r="477" spans="3:6" ht="15" customHeight="1" x14ac:dyDescent="0.35">
      <c r="C477" s="194"/>
      <c r="D477" s="137"/>
      <c r="E477" s="66"/>
      <c r="F477" s="55"/>
    </row>
    <row r="478" spans="3:6" ht="15" customHeight="1" x14ac:dyDescent="0.35">
      <c r="C478" s="194"/>
      <c r="D478" s="137"/>
      <c r="E478" s="66"/>
      <c r="F478" s="55"/>
    </row>
    <row r="479" spans="3:6" ht="15" customHeight="1" x14ac:dyDescent="0.35">
      <c r="C479" s="194"/>
      <c r="D479" s="137"/>
      <c r="E479" s="66"/>
      <c r="F479" s="55"/>
    </row>
    <row r="480" spans="3:6" ht="15" customHeight="1" x14ac:dyDescent="0.35">
      <c r="C480" s="194"/>
      <c r="D480" s="137"/>
      <c r="E480" s="66"/>
      <c r="F480" s="55"/>
    </row>
    <row r="481" spans="3:6" ht="15" customHeight="1" x14ac:dyDescent="0.35">
      <c r="C481" s="194"/>
      <c r="D481" s="137"/>
      <c r="E481" s="66"/>
      <c r="F481" s="55"/>
    </row>
    <row r="482" spans="3:6" ht="15" customHeight="1" x14ac:dyDescent="0.35">
      <c r="C482" s="194"/>
      <c r="D482" s="137"/>
      <c r="E482" s="66"/>
      <c r="F482" s="55"/>
    </row>
    <row r="483" spans="3:6" ht="15" customHeight="1" x14ac:dyDescent="0.35">
      <c r="C483" s="194"/>
      <c r="D483" s="137"/>
      <c r="E483" s="66"/>
      <c r="F483" s="55"/>
    </row>
    <row r="484" spans="3:6" ht="15" customHeight="1" x14ac:dyDescent="0.35">
      <c r="C484" s="194"/>
      <c r="D484" s="137"/>
      <c r="E484" s="66"/>
      <c r="F484" s="55"/>
    </row>
    <row r="485" spans="3:6" ht="15" customHeight="1" x14ac:dyDescent="0.35">
      <c r="C485" s="194"/>
      <c r="D485" s="137"/>
      <c r="E485" s="66"/>
      <c r="F485" s="55"/>
    </row>
    <row r="486" spans="3:6" ht="15" customHeight="1" x14ac:dyDescent="0.35">
      <c r="C486" s="194"/>
      <c r="D486" s="137"/>
      <c r="E486" s="66"/>
      <c r="F486" s="55"/>
    </row>
    <row r="487" spans="3:6" ht="15" customHeight="1" x14ac:dyDescent="0.35">
      <c r="C487" s="194"/>
      <c r="D487" s="137"/>
      <c r="E487" s="66"/>
      <c r="F487" s="55"/>
    </row>
    <row r="488" spans="3:6" ht="15" customHeight="1" x14ac:dyDescent="0.35">
      <c r="C488" s="194"/>
      <c r="D488" s="137"/>
      <c r="E488" s="66"/>
      <c r="F488" s="55"/>
    </row>
    <row r="489" spans="3:6" ht="15" customHeight="1" x14ac:dyDescent="0.35">
      <c r="C489" s="194"/>
      <c r="D489" s="137"/>
      <c r="E489" s="66"/>
      <c r="F489" s="55"/>
    </row>
    <row r="490" spans="3:6" ht="15" customHeight="1" x14ac:dyDescent="0.35">
      <c r="C490" s="194"/>
      <c r="D490" s="137"/>
      <c r="E490" s="66"/>
      <c r="F490" s="55"/>
    </row>
    <row r="491" spans="3:6" ht="15" customHeight="1" x14ac:dyDescent="0.35">
      <c r="C491" s="194"/>
      <c r="D491" s="137"/>
      <c r="E491" s="66"/>
      <c r="F491" s="55"/>
    </row>
    <row r="492" spans="3:6" ht="15" customHeight="1" x14ac:dyDescent="0.35">
      <c r="C492" s="194"/>
      <c r="D492" s="137"/>
      <c r="E492" s="66"/>
      <c r="F492" s="55"/>
    </row>
    <row r="493" spans="3:6" ht="15" customHeight="1" x14ac:dyDescent="0.35">
      <c r="C493" s="194"/>
      <c r="D493" s="137"/>
      <c r="E493" s="66"/>
      <c r="F493" s="55"/>
    </row>
    <row r="494" spans="3:6" ht="15" customHeight="1" x14ac:dyDescent="0.35">
      <c r="C494" s="194"/>
      <c r="D494" s="137"/>
      <c r="E494" s="66"/>
      <c r="F494" s="55"/>
    </row>
    <row r="495" spans="3:6" ht="15" customHeight="1" x14ac:dyDescent="0.35">
      <c r="C495" s="194"/>
      <c r="D495" s="137"/>
      <c r="E495" s="66"/>
      <c r="F495" s="55"/>
    </row>
    <row r="496" spans="3:6" ht="15" customHeight="1" x14ac:dyDescent="0.35">
      <c r="C496" s="194"/>
      <c r="D496" s="137"/>
      <c r="E496" s="66"/>
      <c r="F496" s="55"/>
    </row>
    <row r="497" spans="3:6" ht="15" customHeight="1" x14ac:dyDescent="0.35">
      <c r="C497" s="194"/>
      <c r="D497" s="137"/>
      <c r="E497" s="66"/>
      <c r="F497" s="55"/>
    </row>
    <row r="498" spans="3:6" ht="15" customHeight="1" x14ac:dyDescent="0.35">
      <c r="C498" s="194"/>
      <c r="D498" s="137"/>
      <c r="E498" s="66"/>
      <c r="F498" s="55"/>
    </row>
    <row r="499" spans="3:6" ht="15" customHeight="1" x14ac:dyDescent="0.35">
      <c r="C499" s="194"/>
      <c r="D499" s="137"/>
      <c r="E499" s="66"/>
      <c r="F499" s="55"/>
    </row>
    <row r="500" spans="3:6" ht="15" customHeight="1" x14ac:dyDescent="0.35">
      <c r="C500" s="194"/>
      <c r="D500" s="137"/>
      <c r="E500" s="66"/>
      <c r="F500" s="55"/>
    </row>
    <row r="501" spans="3:6" ht="15" customHeight="1" x14ac:dyDescent="0.35">
      <c r="C501" s="194"/>
      <c r="D501" s="137"/>
      <c r="E501" s="66"/>
      <c r="F501" s="55"/>
    </row>
    <row r="502" spans="3:6" ht="15" customHeight="1" x14ac:dyDescent="0.35">
      <c r="C502" s="194"/>
      <c r="D502" s="137"/>
      <c r="E502" s="66"/>
      <c r="F502" s="55"/>
    </row>
    <row r="503" spans="3:6" ht="15" customHeight="1" x14ac:dyDescent="0.35">
      <c r="C503" s="194"/>
      <c r="D503" s="137"/>
      <c r="E503" s="66"/>
      <c r="F503" s="55"/>
    </row>
    <row r="504" spans="3:6" ht="15" customHeight="1" x14ac:dyDescent="0.35">
      <c r="C504" s="194"/>
      <c r="D504" s="137"/>
      <c r="E504" s="66"/>
      <c r="F504" s="55"/>
    </row>
    <row r="505" spans="3:6" ht="15" customHeight="1" x14ac:dyDescent="0.35">
      <c r="C505" s="194"/>
      <c r="D505" s="137"/>
      <c r="E505" s="66"/>
      <c r="F505" s="55"/>
    </row>
    <row r="506" spans="3:6" ht="15" customHeight="1" x14ac:dyDescent="0.35">
      <c r="C506" s="194"/>
      <c r="D506" s="137"/>
      <c r="E506" s="66"/>
      <c r="F506" s="55"/>
    </row>
    <row r="507" spans="3:6" ht="15" customHeight="1" x14ac:dyDescent="0.35">
      <c r="C507" s="194"/>
      <c r="D507" s="137"/>
      <c r="E507" s="66"/>
      <c r="F507" s="55"/>
    </row>
    <row r="508" spans="3:6" ht="15" customHeight="1" x14ac:dyDescent="0.35">
      <c r="C508" s="194"/>
      <c r="D508" s="137"/>
      <c r="E508" s="66"/>
      <c r="F508" s="55"/>
    </row>
    <row r="509" spans="3:6" ht="15" customHeight="1" x14ac:dyDescent="0.35">
      <c r="C509" s="194"/>
      <c r="D509" s="137"/>
      <c r="E509" s="66"/>
      <c r="F509" s="55"/>
    </row>
    <row r="510" spans="3:6" ht="15" customHeight="1" x14ac:dyDescent="0.35">
      <c r="C510" s="194"/>
      <c r="D510" s="137"/>
      <c r="E510" s="66"/>
      <c r="F510" s="55"/>
    </row>
    <row r="511" spans="3:6" ht="15" customHeight="1" x14ac:dyDescent="0.35">
      <c r="C511" s="194"/>
      <c r="D511" s="137"/>
      <c r="E511" s="66"/>
      <c r="F511" s="55"/>
    </row>
    <row r="512" spans="3:6" ht="15" customHeight="1" x14ac:dyDescent="0.35">
      <c r="C512" s="194"/>
      <c r="D512" s="137"/>
      <c r="E512" s="66"/>
      <c r="F512" s="55"/>
    </row>
    <row r="513" spans="3:6" ht="15" customHeight="1" x14ac:dyDescent="0.35">
      <c r="C513" s="194"/>
      <c r="D513" s="137"/>
      <c r="E513" s="66"/>
      <c r="F513" s="55"/>
    </row>
    <row r="514" spans="3:6" ht="15" customHeight="1" x14ac:dyDescent="0.35">
      <c r="C514" s="194"/>
      <c r="D514" s="137"/>
      <c r="E514" s="66"/>
      <c r="F514" s="55"/>
    </row>
    <row r="515" spans="3:6" ht="15" customHeight="1" x14ac:dyDescent="0.35">
      <c r="C515" s="194"/>
      <c r="D515" s="137"/>
      <c r="E515" s="66"/>
      <c r="F515" s="55"/>
    </row>
    <row r="516" spans="3:6" ht="15" customHeight="1" x14ac:dyDescent="0.35">
      <c r="C516" s="194"/>
      <c r="D516" s="137"/>
      <c r="E516" s="66"/>
      <c r="F516" s="55"/>
    </row>
    <row r="517" spans="3:6" ht="15" customHeight="1" x14ac:dyDescent="0.35">
      <c r="C517" s="194"/>
      <c r="D517" s="137"/>
      <c r="E517" s="66"/>
      <c r="F517" s="55"/>
    </row>
    <row r="518" spans="3:6" ht="15" customHeight="1" x14ac:dyDescent="0.35">
      <c r="C518" s="194"/>
      <c r="D518" s="137"/>
      <c r="E518" s="66"/>
      <c r="F518" s="55"/>
    </row>
    <row r="519" spans="3:6" ht="15" customHeight="1" x14ac:dyDescent="0.35">
      <c r="C519" s="194"/>
      <c r="D519" s="137"/>
      <c r="E519" s="66"/>
      <c r="F519" s="55"/>
    </row>
    <row r="520" spans="3:6" ht="15" customHeight="1" x14ac:dyDescent="0.35">
      <c r="C520" s="194"/>
      <c r="D520" s="137"/>
      <c r="E520" s="66"/>
      <c r="F520" s="55"/>
    </row>
    <row r="521" spans="3:6" ht="15" customHeight="1" x14ac:dyDescent="0.35">
      <c r="C521" s="194"/>
      <c r="D521" s="137"/>
      <c r="E521" s="66"/>
      <c r="F521" s="55"/>
    </row>
    <row r="522" spans="3:6" ht="15" customHeight="1" x14ac:dyDescent="0.35">
      <c r="C522" s="194"/>
      <c r="D522" s="137"/>
      <c r="E522" s="66"/>
      <c r="F522" s="55"/>
    </row>
    <row r="523" spans="3:6" ht="15" customHeight="1" x14ac:dyDescent="0.35">
      <c r="C523" s="194"/>
      <c r="D523" s="137"/>
      <c r="E523" s="66"/>
      <c r="F523" s="55"/>
    </row>
    <row r="524" spans="3:6" ht="15" customHeight="1" x14ac:dyDescent="0.35">
      <c r="C524" s="194"/>
      <c r="D524" s="137"/>
      <c r="E524" s="66"/>
      <c r="F524" s="55"/>
    </row>
    <row r="525" spans="3:6" ht="15" customHeight="1" x14ac:dyDescent="0.35">
      <c r="C525" s="194"/>
      <c r="D525" s="137"/>
      <c r="E525" s="66"/>
      <c r="F525" s="55"/>
    </row>
    <row r="526" spans="3:6" ht="15" customHeight="1" x14ac:dyDescent="0.35">
      <c r="C526" s="194"/>
      <c r="D526" s="137"/>
      <c r="E526" s="66"/>
      <c r="F526" s="55"/>
    </row>
    <row r="527" spans="3:6" ht="15" customHeight="1" x14ac:dyDescent="0.35">
      <c r="C527" s="194"/>
      <c r="D527" s="137"/>
      <c r="E527" s="66"/>
      <c r="F527" s="55"/>
    </row>
    <row r="528" spans="3:6" ht="15" customHeight="1" x14ac:dyDescent="0.35">
      <c r="C528" s="194"/>
      <c r="D528" s="137"/>
      <c r="E528" s="66"/>
      <c r="F528" s="55"/>
    </row>
    <row r="529" spans="3:6" ht="15" customHeight="1" x14ac:dyDescent="0.35">
      <c r="C529" s="194"/>
      <c r="D529" s="137"/>
      <c r="E529" s="66"/>
      <c r="F529" s="55"/>
    </row>
    <row r="530" spans="3:6" ht="15" customHeight="1" x14ac:dyDescent="0.35">
      <c r="C530" s="194"/>
      <c r="D530" s="137"/>
      <c r="E530" s="66"/>
      <c r="F530" s="55"/>
    </row>
    <row r="531" spans="3:6" ht="15" customHeight="1" x14ac:dyDescent="0.35">
      <c r="C531" s="194"/>
      <c r="D531" s="137"/>
      <c r="E531" s="66"/>
      <c r="F531" s="55"/>
    </row>
    <row r="532" spans="3:6" ht="15" customHeight="1" x14ac:dyDescent="0.35">
      <c r="C532" s="194"/>
      <c r="D532" s="137"/>
      <c r="E532" s="66"/>
      <c r="F532" s="55"/>
    </row>
    <row r="533" spans="3:6" ht="15" customHeight="1" x14ac:dyDescent="0.35">
      <c r="C533" s="194"/>
      <c r="D533" s="137"/>
      <c r="E533" s="66"/>
      <c r="F533" s="55"/>
    </row>
    <row r="534" spans="3:6" ht="15" customHeight="1" x14ac:dyDescent="0.35">
      <c r="C534" s="194"/>
      <c r="D534" s="137"/>
      <c r="E534" s="66"/>
      <c r="F534" s="55"/>
    </row>
    <row r="535" spans="3:6" ht="15" customHeight="1" x14ac:dyDescent="0.35">
      <c r="C535" s="194"/>
      <c r="D535" s="137"/>
      <c r="E535" s="66"/>
      <c r="F535" s="55"/>
    </row>
    <row r="536" spans="3:6" ht="15" customHeight="1" x14ac:dyDescent="0.35">
      <c r="C536" s="194"/>
      <c r="D536" s="137"/>
      <c r="E536" s="66"/>
      <c r="F536" s="55"/>
    </row>
    <row r="537" spans="3:6" ht="15" customHeight="1" x14ac:dyDescent="0.35">
      <c r="C537" s="194"/>
      <c r="D537" s="137"/>
      <c r="E537" s="66"/>
      <c r="F537" s="55"/>
    </row>
    <row r="538" spans="3:6" ht="15" customHeight="1" x14ac:dyDescent="0.35">
      <c r="C538" s="194"/>
      <c r="D538" s="137"/>
      <c r="E538" s="66"/>
      <c r="F538" s="55"/>
    </row>
    <row r="539" spans="3:6" ht="15" customHeight="1" x14ac:dyDescent="0.35">
      <c r="C539" s="194"/>
      <c r="D539" s="137"/>
      <c r="E539" s="66"/>
      <c r="F539" s="55"/>
    </row>
    <row r="540" spans="3:6" ht="15" customHeight="1" x14ac:dyDescent="0.35">
      <c r="C540" s="194"/>
      <c r="D540" s="137"/>
      <c r="E540" s="66"/>
      <c r="F540" s="55"/>
    </row>
    <row r="541" spans="3:6" ht="15" customHeight="1" x14ac:dyDescent="0.35">
      <c r="C541" s="194"/>
      <c r="D541" s="137"/>
      <c r="E541" s="66"/>
      <c r="F541" s="55"/>
    </row>
    <row r="542" spans="3:6" ht="15" customHeight="1" x14ac:dyDescent="0.35">
      <c r="C542" s="194"/>
      <c r="D542" s="137"/>
      <c r="E542" s="66"/>
      <c r="F542" s="55"/>
    </row>
    <row r="543" spans="3:6" ht="15" customHeight="1" x14ac:dyDescent="0.35">
      <c r="C543" s="194"/>
      <c r="D543" s="137"/>
      <c r="E543" s="66"/>
      <c r="F543" s="55"/>
    </row>
    <row r="544" spans="3:6" ht="15" customHeight="1" x14ac:dyDescent="0.35">
      <c r="C544" s="194"/>
      <c r="D544" s="137"/>
      <c r="E544" s="66"/>
      <c r="F544" s="55"/>
    </row>
    <row r="545" spans="3:6" ht="15" customHeight="1" x14ac:dyDescent="0.35">
      <c r="C545" s="194"/>
      <c r="D545" s="137"/>
      <c r="E545" s="66"/>
      <c r="F545" s="55"/>
    </row>
    <row r="546" spans="3:6" ht="15" customHeight="1" x14ac:dyDescent="0.35">
      <c r="C546" s="194"/>
      <c r="D546" s="137"/>
      <c r="E546" s="66"/>
      <c r="F546" s="55"/>
    </row>
    <row r="547" spans="3:6" ht="15" customHeight="1" x14ac:dyDescent="0.35">
      <c r="C547" s="194"/>
      <c r="D547" s="137"/>
      <c r="E547" s="66"/>
      <c r="F547" s="55"/>
    </row>
    <row r="548" spans="3:6" ht="15" customHeight="1" x14ac:dyDescent="0.35">
      <c r="C548" s="194"/>
      <c r="D548" s="137"/>
      <c r="E548" s="66"/>
      <c r="F548" s="55"/>
    </row>
    <row r="549" spans="3:6" ht="15" customHeight="1" x14ac:dyDescent="0.35">
      <c r="C549" s="194"/>
      <c r="D549" s="137"/>
      <c r="E549" s="66"/>
      <c r="F549" s="55"/>
    </row>
    <row r="550" spans="3:6" ht="15" customHeight="1" x14ac:dyDescent="0.35">
      <c r="C550" s="194"/>
      <c r="D550" s="137"/>
      <c r="E550" s="66"/>
      <c r="F550" s="55"/>
    </row>
    <row r="551" spans="3:6" ht="15" customHeight="1" x14ac:dyDescent="0.35">
      <c r="C551" s="194"/>
      <c r="D551" s="137"/>
      <c r="E551" s="66"/>
      <c r="F551" s="55"/>
    </row>
    <row r="552" spans="3:6" ht="15" customHeight="1" x14ac:dyDescent="0.35">
      <c r="C552" s="194"/>
      <c r="D552" s="137"/>
      <c r="E552" s="66"/>
      <c r="F552" s="55"/>
    </row>
    <row r="553" spans="3:6" ht="15" customHeight="1" x14ac:dyDescent="0.35">
      <c r="C553" s="194"/>
      <c r="D553" s="137"/>
      <c r="E553" s="66"/>
      <c r="F553" s="55"/>
    </row>
    <row r="554" spans="3:6" ht="15" customHeight="1" x14ac:dyDescent="0.35">
      <c r="C554" s="194"/>
      <c r="D554" s="137"/>
      <c r="E554" s="66"/>
      <c r="F554" s="55"/>
    </row>
    <row r="555" spans="3:6" ht="15" customHeight="1" x14ac:dyDescent="0.35">
      <c r="C555" s="194"/>
      <c r="D555" s="137"/>
      <c r="E555" s="66"/>
      <c r="F555" s="55"/>
    </row>
    <row r="556" spans="3:6" ht="15" customHeight="1" x14ac:dyDescent="0.35">
      <c r="C556" s="194"/>
      <c r="D556" s="137"/>
      <c r="E556" s="66"/>
      <c r="F556" s="55"/>
    </row>
    <row r="557" spans="3:6" ht="15" customHeight="1" x14ac:dyDescent="0.35">
      <c r="C557" s="194"/>
      <c r="D557" s="137"/>
      <c r="E557" s="66"/>
      <c r="F557" s="55"/>
    </row>
    <row r="558" spans="3:6" ht="15" customHeight="1" x14ac:dyDescent="0.35">
      <c r="C558" s="194"/>
      <c r="D558" s="137"/>
      <c r="E558" s="66"/>
      <c r="F558" s="55"/>
    </row>
    <row r="559" spans="3:6" ht="15" customHeight="1" x14ac:dyDescent="0.35">
      <c r="C559" s="194"/>
      <c r="D559" s="137"/>
      <c r="E559" s="66"/>
      <c r="F559" s="55"/>
    </row>
    <row r="560" spans="3:6" ht="15" customHeight="1" x14ac:dyDescent="0.35">
      <c r="C560" s="194"/>
      <c r="D560" s="137"/>
      <c r="E560" s="66"/>
      <c r="F560" s="55"/>
    </row>
    <row r="561" spans="3:6" ht="15" customHeight="1" x14ac:dyDescent="0.35">
      <c r="C561" s="194"/>
      <c r="D561" s="137"/>
      <c r="E561" s="66"/>
      <c r="F561" s="55"/>
    </row>
    <row r="562" spans="3:6" ht="15" customHeight="1" x14ac:dyDescent="0.35">
      <c r="C562" s="194"/>
      <c r="D562" s="137"/>
      <c r="E562" s="66"/>
      <c r="F562" s="55"/>
    </row>
    <row r="563" spans="3:6" ht="15" customHeight="1" x14ac:dyDescent="0.35">
      <c r="C563" s="194"/>
      <c r="D563" s="137"/>
      <c r="E563" s="66"/>
      <c r="F563" s="55"/>
    </row>
    <row r="564" spans="3:6" ht="15" customHeight="1" x14ac:dyDescent="0.35">
      <c r="C564" s="194"/>
      <c r="D564" s="137"/>
      <c r="E564" s="66"/>
      <c r="F564" s="55"/>
    </row>
    <row r="565" spans="3:6" ht="15" customHeight="1" x14ac:dyDescent="0.35">
      <c r="C565" s="194"/>
      <c r="D565" s="137"/>
      <c r="E565" s="66"/>
      <c r="F565" s="55"/>
    </row>
    <row r="566" spans="3:6" ht="15" customHeight="1" x14ac:dyDescent="0.35">
      <c r="C566" s="194"/>
      <c r="D566" s="137"/>
      <c r="E566" s="66"/>
      <c r="F566" s="55"/>
    </row>
    <row r="567" spans="3:6" ht="15" customHeight="1" x14ac:dyDescent="0.35">
      <c r="C567" s="194"/>
      <c r="D567" s="137"/>
      <c r="E567" s="66"/>
      <c r="F567" s="55"/>
    </row>
    <row r="568" spans="3:6" ht="15" customHeight="1" x14ac:dyDescent="0.35">
      <c r="C568" s="194"/>
      <c r="D568" s="137"/>
      <c r="E568" s="66"/>
      <c r="F568" s="55"/>
    </row>
    <row r="569" spans="3:6" ht="15" customHeight="1" x14ac:dyDescent="0.35">
      <c r="C569" s="194"/>
      <c r="D569" s="137"/>
      <c r="E569" s="66"/>
      <c r="F569" s="55"/>
    </row>
    <row r="570" spans="3:6" ht="15" customHeight="1" x14ac:dyDescent="0.35">
      <c r="C570" s="194"/>
      <c r="D570" s="137"/>
      <c r="E570" s="66"/>
      <c r="F570" s="55"/>
    </row>
    <row r="571" spans="3:6" ht="15" customHeight="1" x14ac:dyDescent="0.35">
      <c r="C571" s="194"/>
      <c r="D571" s="137"/>
      <c r="E571" s="66"/>
      <c r="F571" s="55"/>
    </row>
    <row r="572" spans="3:6" ht="15" customHeight="1" x14ac:dyDescent="0.35">
      <c r="C572" s="194"/>
      <c r="D572" s="137"/>
      <c r="E572" s="66"/>
      <c r="F572" s="55"/>
    </row>
    <row r="573" spans="3:6" ht="15" customHeight="1" x14ac:dyDescent="0.35">
      <c r="C573" s="194"/>
      <c r="D573" s="137"/>
      <c r="E573" s="66"/>
      <c r="F573" s="55"/>
    </row>
    <row r="574" spans="3:6" ht="15" customHeight="1" x14ac:dyDescent="0.35">
      <c r="C574" s="194"/>
      <c r="D574" s="137"/>
      <c r="E574" s="66"/>
      <c r="F574" s="55"/>
    </row>
    <row r="575" spans="3:6" ht="15" customHeight="1" x14ac:dyDescent="0.35">
      <c r="C575" s="194"/>
      <c r="D575" s="137"/>
      <c r="E575" s="66"/>
      <c r="F575" s="55"/>
    </row>
    <row r="576" spans="3:6" ht="15" customHeight="1" x14ac:dyDescent="0.35">
      <c r="C576" s="194"/>
      <c r="D576" s="137"/>
      <c r="E576" s="66"/>
      <c r="F576" s="55"/>
    </row>
    <row r="577" spans="3:6" ht="15" customHeight="1" x14ac:dyDescent="0.35">
      <c r="C577" s="194"/>
      <c r="D577" s="137"/>
      <c r="E577" s="66"/>
      <c r="F577" s="55"/>
    </row>
    <row r="578" spans="3:6" ht="15" customHeight="1" x14ac:dyDescent="0.35">
      <c r="C578" s="194"/>
      <c r="D578" s="137"/>
      <c r="E578" s="66"/>
      <c r="F578" s="55"/>
    </row>
    <row r="579" spans="3:6" ht="15" customHeight="1" x14ac:dyDescent="0.35">
      <c r="C579" s="194"/>
      <c r="D579" s="137"/>
      <c r="E579" s="66"/>
      <c r="F579" s="55"/>
    </row>
    <row r="580" spans="3:6" ht="15" customHeight="1" x14ac:dyDescent="0.35">
      <c r="C580" s="194"/>
      <c r="D580" s="137"/>
      <c r="E580" s="66"/>
      <c r="F580" s="55"/>
    </row>
    <row r="581" spans="3:6" ht="15" customHeight="1" x14ac:dyDescent="0.35">
      <c r="C581" s="194"/>
      <c r="D581" s="137"/>
      <c r="E581" s="66"/>
      <c r="F581" s="55"/>
    </row>
    <row r="582" spans="3:6" ht="15" customHeight="1" x14ac:dyDescent="0.35">
      <c r="C582" s="194"/>
      <c r="D582" s="137"/>
      <c r="E582" s="66"/>
      <c r="F582" s="55"/>
    </row>
    <row r="583" spans="3:6" ht="15" customHeight="1" x14ac:dyDescent="0.35">
      <c r="C583" s="194"/>
      <c r="D583" s="137"/>
      <c r="E583" s="66"/>
      <c r="F583" s="55"/>
    </row>
    <row r="584" spans="3:6" ht="15" customHeight="1" x14ac:dyDescent="0.35">
      <c r="C584" s="194"/>
      <c r="D584" s="137"/>
      <c r="E584" s="66"/>
      <c r="F584" s="55"/>
    </row>
    <row r="585" spans="3:6" ht="15" customHeight="1" x14ac:dyDescent="0.35">
      <c r="C585" s="194"/>
      <c r="D585" s="137"/>
      <c r="E585" s="66"/>
      <c r="F585" s="55"/>
    </row>
    <row r="586" spans="3:6" ht="15" customHeight="1" x14ac:dyDescent="0.35">
      <c r="C586" s="194"/>
      <c r="D586" s="137"/>
      <c r="E586" s="66"/>
      <c r="F586" s="55"/>
    </row>
    <row r="587" spans="3:6" ht="15" customHeight="1" x14ac:dyDescent="0.35">
      <c r="C587" s="194"/>
      <c r="D587" s="137"/>
      <c r="E587" s="66"/>
      <c r="F587" s="55"/>
    </row>
    <row r="588" spans="3:6" ht="15" customHeight="1" x14ac:dyDescent="0.35">
      <c r="C588" s="194"/>
      <c r="D588" s="137"/>
      <c r="E588" s="66"/>
      <c r="F588" s="55"/>
    </row>
    <row r="589" spans="3:6" ht="15" customHeight="1" x14ac:dyDescent="0.35">
      <c r="C589" s="194"/>
      <c r="D589" s="137"/>
      <c r="E589" s="66"/>
      <c r="F589" s="55"/>
    </row>
    <row r="590" spans="3:6" ht="15" customHeight="1" x14ac:dyDescent="0.35">
      <c r="C590" s="194"/>
      <c r="D590" s="137"/>
      <c r="E590" s="66"/>
      <c r="F590" s="55"/>
    </row>
    <row r="591" spans="3:6" ht="15" customHeight="1" x14ac:dyDescent="0.35">
      <c r="C591" s="194"/>
      <c r="D591" s="137"/>
      <c r="E591" s="66"/>
      <c r="F591" s="55"/>
    </row>
    <row r="592" spans="3:6" ht="15" customHeight="1" x14ac:dyDescent="0.35">
      <c r="C592" s="194"/>
      <c r="D592" s="137"/>
      <c r="E592" s="66"/>
      <c r="F592" s="55"/>
    </row>
    <row r="593" spans="3:6" ht="15" customHeight="1" x14ac:dyDescent="0.35">
      <c r="C593" s="194"/>
      <c r="D593" s="137"/>
      <c r="E593" s="66"/>
      <c r="F593" s="55"/>
    </row>
    <row r="594" spans="3:6" ht="15" customHeight="1" x14ac:dyDescent="0.35">
      <c r="C594" s="194"/>
      <c r="D594" s="137"/>
      <c r="E594" s="66"/>
      <c r="F594" s="55"/>
    </row>
    <row r="595" spans="3:6" ht="15" customHeight="1" x14ac:dyDescent="0.35">
      <c r="C595" s="194"/>
      <c r="D595" s="137"/>
      <c r="E595" s="66"/>
      <c r="F595" s="55"/>
    </row>
    <row r="596" spans="3:6" ht="15" customHeight="1" x14ac:dyDescent="0.35">
      <c r="C596" s="194"/>
      <c r="D596" s="137"/>
      <c r="E596" s="66"/>
      <c r="F596" s="55"/>
    </row>
    <row r="597" spans="3:6" ht="15" customHeight="1" x14ac:dyDescent="0.35">
      <c r="C597" s="194"/>
      <c r="D597" s="137"/>
      <c r="E597" s="66"/>
      <c r="F597" s="55"/>
    </row>
    <row r="598" spans="3:6" ht="15" customHeight="1" x14ac:dyDescent="0.35">
      <c r="C598" s="194"/>
      <c r="D598" s="137"/>
      <c r="E598" s="66"/>
      <c r="F598" s="55"/>
    </row>
    <row r="599" spans="3:6" ht="15" customHeight="1" x14ac:dyDescent="0.35">
      <c r="C599" s="194"/>
      <c r="D599" s="137"/>
      <c r="E599" s="66"/>
      <c r="F599" s="55"/>
    </row>
    <row r="600" spans="3:6" ht="15" customHeight="1" x14ac:dyDescent="0.35">
      <c r="C600" s="194"/>
      <c r="D600" s="137"/>
      <c r="E600" s="66"/>
      <c r="F600" s="55"/>
    </row>
    <row r="601" spans="3:6" ht="15" customHeight="1" x14ac:dyDescent="0.35">
      <c r="C601" s="194"/>
      <c r="D601" s="137"/>
      <c r="E601" s="66"/>
      <c r="F601" s="55"/>
    </row>
    <row r="602" spans="3:6" ht="15" customHeight="1" x14ac:dyDescent="0.35">
      <c r="C602" s="194"/>
      <c r="D602" s="137"/>
      <c r="E602" s="66"/>
      <c r="F602" s="55"/>
    </row>
    <row r="603" spans="3:6" ht="15" customHeight="1" x14ac:dyDescent="0.35">
      <c r="C603" s="194"/>
      <c r="D603" s="137"/>
      <c r="E603" s="66"/>
      <c r="F603" s="55"/>
    </row>
    <row r="604" spans="3:6" ht="15" customHeight="1" x14ac:dyDescent="0.35">
      <c r="C604" s="194"/>
      <c r="D604" s="137"/>
      <c r="E604" s="66"/>
      <c r="F604" s="55"/>
    </row>
    <row r="605" spans="3:6" ht="15" customHeight="1" x14ac:dyDescent="0.35">
      <c r="C605" s="194"/>
      <c r="D605" s="137"/>
      <c r="E605" s="66"/>
      <c r="F605" s="55"/>
    </row>
    <row r="606" spans="3:6" ht="15" customHeight="1" x14ac:dyDescent="0.35">
      <c r="C606" s="194"/>
      <c r="D606" s="137"/>
      <c r="E606" s="66"/>
      <c r="F606" s="55"/>
    </row>
    <row r="607" spans="3:6" ht="15" customHeight="1" x14ac:dyDescent="0.35">
      <c r="C607" s="194"/>
      <c r="D607" s="137"/>
      <c r="E607" s="66"/>
      <c r="F607" s="55"/>
    </row>
    <row r="608" spans="3:6" ht="15" customHeight="1" x14ac:dyDescent="0.35">
      <c r="C608" s="194"/>
      <c r="D608" s="137"/>
      <c r="E608" s="66"/>
      <c r="F608" s="55"/>
    </row>
    <row r="609" spans="3:6" ht="15" customHeight="1" x14ac:dyDescent="0.35">
      <c r="C609" s="194"/>
      <c r="D609" s="137"/>
      <c r="E609" s="66"/>
      <c r="F609" s="55"/>
    </row>
    <row r="610" spans="3:6" ht="15" customHeight="1" x14ac:dyDescent="0.35">
      <c r="C610" s="194"/>
      <c r="D610" s="137"/>
      <c r="E610" s="66"/>
      <c r="F610" s="55"/>
    </row>
    <row r="611" spans="3:6" ht="15" customHeight="1" x14ac:dyDescent="0.35">
      <c r="C611" s="194"/>
      <c r="D611" s="137"/>
      <c r="E611" s="66"/>
      <c r="F611" s="55"/>
    </row>
    <row r="612" spans="3:6" ht="15" customHeight="1" x14ac:dyDescent="0.35">
      <c r="C612" s="194"/>
      <c r="D612" s="137"/>
      <c r="E612" s="66"/>
      <c r="F612" s="55"/>
    </row>
    <row r="613" spans="3:6" ht="15" customHeight="1" x14ac:dyDescent="0.35">
      <c r="C613" s="194"/>
      <c r="D613" s="137"/>
      <c r="E613" s="66"/>
      <c r="F613" s="55"/>
    </row>
    <row r="614" spans="3:6" ht="15" customHeight="1" x14ac:dyDescent="0.35">
      <c r="C614" s="194"/>
      <c r="D614" s="137"/>
      <c r="E614" s="66"/>
      <c r="F614" s="55"/>
    </row>
    <row r="615" spans="3:6" ht="15" customHeight="1" x14ac:dyDescent="0.35">
      <c r="C615" s="194"/>
      <c r="D615" s="137"/>
      <c r="E615" s="66"/>
      <c r="F615" s="55"/>
    </row>
    <row r="616" spans="3:6" ht="15" customHeight="1" x14ac:dyDescent="0.35">
      <c r="C616" s="194"/>
      <c r="D616" s="137"/>
      <c r="E616" s="66"/>
      <c r="F616" s="55"/>
    </row>
    <row r="617" spans="3:6" ht="15" customHeight="1" x14ac:dyDescent="0.35">
      <c r="C617" s="194"/>
      <c r="D617" s="137"/>
      <c r="E617" s="66"/>
      <c r="F617" s="55"/>
    </row>
    <row r="618" spans="3:6" ht="15" customHeight="1" x14ac:dyDescent="0.35">
      <c r="C618" s="194"/>
      <c r="D618" s="137"/>
      <c r="E618" s="66"/>
      <c r="F618" s="55"/>
    </row>
    <row r="619" spans="3:6" ht="15" customHeight="1" x14ac:dyDescent="0.35">
      <c r="C619" s="194"/>
      <c r="D619" s="137"/>
      <c r="E619" s="66"/>
      <c r="F619" s="55"/>
    </row>
    <row r="620" spans="3:6" ht="15" customHeight="1" x14ac:dyDescent="0.35">
      <c r="C620" s="194"/>
      <c r="D620" s="137"/>
      <c r="E620" s="66"/>
      <c r="F620" s="55"/>
    </row>
    <row r="621" spans="3:6" ht="15" customHeight="1" x14ac:dyDescent="0.35">
      <c r="C621" s="194"/>
      <c r="D621" s="137"/>
      <c r="E621" s="66"/>
      <c r="F621" s="55"/>
    </row>
    <row r="622" spans="3:6" ht="15" customHeight="1" x14ac:dyDescent="0.35">
      <c r="C622" s="194"/>
      <c r="D622" s="137"/>
      <c r="E622" s="66"/>
      <c r="F622" s="55"/>
    </row>
    <row r="623" spans="3:6" ht="15" customHeight="1" x14ac:dyDescent="0.35">
      <c r="C623" s="194"/>
      <c r="D623" s="137"/>
      <c r="E623" s="66"/>
      <c r="F623" s="55"/>
    </row>
    <row r="624" spans="3:6" ht="15" customHeight="1" x14ac:dyDescent="0.35">
      <c r="C624" s="194"/>
      <c r="D624" s="137"/>
      <c r="E624" s="66"/>
      <c r="F624" s="55"/>
    </row>
    <row r="625" spans="3:6" ht="15" customHeight="1" x14ac:dyDescent="0.35">
      <c r="C625" s="194"/>
      <c r="D625" s="137"/>
      <c r="E625" s="66"/>
      <c r="F625" s="55"/>
    </row>
    <row r="626" spans="3:6" ht="15" customHeight="1" x14ac:dyDescent="0.35">
      <c r="C626" s="194"/>
      <c r="D626" s="137"/>
      <c r="E626" s="66"/>
      <c r="F626" s="55"/>
    </row>
    <row r="627" spans="3:6" ht="15" customHeight="1" x14ac:dyDescent="0.35">
      <c r="C627" s="194"/>
      <c r="D627" s="137"/>
      <c r="E627" s="66"/>
      <c r="F627" s="55"/>
    </row>
    <row r="628" spans="3:6" ht="15" customHeight="1" x14ac:dyDescent="0.35">
      <c r="C628" s="194"/>
      <c r="D628" s="137"/>
      <c r="E628" s="66"/>
      <c r="F628" s="55"/>
    </row>
    <row r="629" spans="3:6" ht="15" customHeight="1" x14ac:dyDescent="0.35">
      <c r="C629" s="194"/>
      <c r="D629" s="137"/>
      <c r="E629" s="66"/>
      <c r="F629" s="55"/>
    </row>
    <row r="630" spans="3:6" ht="15" customHeight="1" x14ac:dyDescent="0.35">
      <c r="C630" s="194"/>
      <c r="D630" s="137"/>
      <c r="E630" s="66"/>
      <c r="F630" s="55"/>
    </row>
    <row r="631" spans="3:6" ht="15" customHeight="1" x14ac:dyDescent="0.35">
      <c r="C631" s="194"/>
      <c r="D631" s="137"/>
      <c r="E631" s="66"/>
      <c r="F631" s="55"/>
    </row>
    <row r="632" spans="3:6" ht="15" customHeight="1" x14ac:dyDescent="0.35">
      <c r="C632" s="194"/>
      <c r="D632" s="137"/>
      <c r="E632" s="66"/>
      <c r="F632" s="55"/>
    </row>
    <row r="633" spans="3:6" ht="15" customHeight="1" x14ac:dyDescent="0.35">
      <c r="C633" s="194"/>
      <c r="D633" s="137"/>
      <c r="E633" s="66"/>
      <c r="F633" s="55"/>
    </row>
    <row r="634" spans="3:6" ht="15" customHeight="1" x14ac:dyDescent="0.35">
      <c r="C634" s="194"/>
      <c r="D634" s="137"/>
      <c r="E634" s="66"/>
      <c r="F634" s="55"/>
    </row>
    <row r="635" spans="3:6" ht="15" customHeight="1" x14ac:dyDescent="0.35">
      <c r="C635" s="194"/>
      <c r="D635" s="137"/>
      <c r="E635" s="66"/>
      <c r="F635" s="55"/>
    </row>
    <row r="636" spans="3:6" ht="15" customHeight="1" x14ac:dyDescent="0.35">
      <c r="C636" s="194"/>
      <c r="D636" s="137"/>
      <c r="E636" s="66"/>
      <c r="F636" s="55"/>
    </row>
    <row r="637" spans="3:6" ht="15" customHeight="1" x14ac:dyDescent="0.35">
      <c r="C637" s="194"/>
      <c r="D637" s="137"/>
      <c r="E637" s="66"/>
      <c r="F637" s="55"/>
    </row>
    <row r="638" spans="3:6" ht="15" customHeight="1" x14ac:dyDescent="0.35">
      <c r="C638" s="194"/>
      <c r="D638" s="137"/>
      <c r="E638" s="66"/>
      <c r="F638" s="55"/>
    </row>
    <row r="639" spans="3:6" ht="15" customHeight="1" x14ac:dyDescent="0.35">
      <c r="C639" s="194"/>
      <c r="D639" s="137"/>
      <c r="E639" s="66"/>
      <c r="F639" s="55"/>
    </row>
    <row r="640" spans="3:6" ht="15" customHeight="1" x14ac:dyDescent="0.35">
      <c r="C640" s="194"/>
      <c r="D640" s="137"/>
      <c r="E640" s="66"/>
      <c r="F640" s="55"/>
    </row>
    <row r="641" spans="3:6" ht="15" customHeight="1" x14ac:dyDescent="0.35">
      <c r="C641" s="194"/>
      <c r="D641" s="137"/>
      <c r="E641" s="66"/>
      <c r="F641" s="55"/>
    </row>
    <row r="642" spans="3:6" ht="15" customHeight="1" x14ac:dyDescent="0.35">
      <c r="C642" s="194"/>
      <c r="D642" s="137"/>
      <c r="E642" s="66"/>
      <c r="F642" s="55"/>
    </row>
    <row r="643" spans="3:6" ht="15" customHeight="1" x14ac:dyDescent="0.35">
      <c r="C643" s="194"/>
      <c r="D643" s="137"/>
      <c r="E643" s="66"/>
      <c r="F643" s="55"/>
    </row>
    <row r="644" spans="3:6" ht="15" customHeight="1" x14ac:dyDescent="0.35">
      <c r="C644" s="194"/>
      <c r="D644" s="137"/>
      <c r="E644" s="66"/>
      <c r="F644" s="55"/>
    </row>
    <row r="645" spans="3:6" ht="15" customHeight="1" x14ac:dyDescent="0.35">
      <c r="C645" s="194"/>
      <c r="D645" s="137"/>
      <c r="E645" s="66"/>
      <c r="F645" s="55"/>
    </row>
    <row r="646" spans="3:6" ht="15" customHeight="1" x14ac:dyDescent="0.35">
      <c r="C646" s="194"/>
      <c r="D646" s="137"/>
      <c r="E646" s="66"/>
      <c r="F646" s="55"/>
    </row>
    <row r="647" spans="3:6" ht="15" customHeight="1" x14ac:dyDescent="0.35">
      <c r="C647" s="194"/>
      <c r="D647" s="137"/>
      <c r="E647" s="66"/>
      <c r="F647" s="55"/>
    </row>
    <row r="648" spans="3:6" ht="15" customHeight="1" x14ac:dyDescent="0.35">
      <c r="C648" s="194"/>
      <c r="D648" s="137"/>
      <c r="E648" s="66"/>
      <c r="F648" s="55"/>
    </row>
    <row r="649" spans="3:6" ht="15" customHeight="1" x14ac:dyDescent="0.35">
      <c r="C649" s="194"/>
      <c r="D649" s="137"/>
      <c r="E649" s="66"/>
      <c r="F649" s="55"/>
    </row>
    <row r="650" spans="3:6" ht="15" customHeight="1" x14ac:dyDescent="0.35">
      <c r="C650" s="194"/>
      <c r="D650" s="137"/>
      <c r="E650" s="66"/>
      <c r="F650" s="55"/>
    </row>
    <row r="651" spans="3:6" ht="15" customHeight="1" x14ac:dyDescent="0.35">
      <c r="C651" s="194"/>
      <c r="D651" s="137"/>
      <c r="E651" s="66"/>
      <c r="F651" s="55"/>
    </row>
    <row r="652" spans="3:6" ht="15" customHeight="1" x14ac:dyDescent="0.35">
      <c r="C652" s="194"/>
      <c r="D652" s="137"/>
      <c r="E652" s="66"/>
      <c r="F652" s="55"/>
    </row>
    <row r="653" spans="3:6" ht="15" customHeight="1" x14ac:dyDescent="0.35">
      <c r="C653" s="194"/>
      <c r="D653" s="137"/>
      <c r="E653" s="66"/>
      <c r="F653" s="55"/>
    </row>
    <row r="654" spans="3:6" ht="15" customHeight="1" x14ac:dyDescent="0.35">
      <c r="C654" s="194"/>
      <c r="D654" s="137"/>
      <c r="E654" s="66"/>
      <c r="F654" s="55"/>
    </row>
    <row r="655" spans="3:6" ht="15" customHeight="1" x14ac:dyDescent="0.35">
      <c r="C655" s="194"/>
      <c r="D655" s="137"/>
      <c r="E655" s="66"/>
      <c r="F655" s="55"/>
    </row>
    <row r="656" spans="3:6" ht="15" customHeight="1" x14ac:dyDescent="0.35">
      <c r="C656" s="194"/>
      <c r="D656" s="137"/>
      <c r="E656" s="66"/>
      <c r="F656" s="55"/>
    </row>
    <row r="657" spans="3:6" ht="15" customHeight="1" x14ac:dyDescent="0.35">
      <c r="C657" s="194"/>
      <c r="D657" s="137"/>
      <c r="E657" s="66"/>
      <c r="F657" s="55"/>
    </row>
    <row r="658" spans="3:6" ht="15" customHeight="1" x14ac:dyDescent="0.35">
      <c r="C658" s="194"/>
      <c r="D658" s="137"/>
      <c r="E658" s="66"/>
      <c r="F658" s="55"/>
    </row>
    <row r="659" spans="3:6" ht="15" customHeight="1" x14ac:dyDescent="0.35">
      <c r="C659" s="194"/>
      <c r="D659" s="137"/>
      <c r="E659" s="66"/>
      <c r="F659" s="55"/>
    </row>
    <row r="660" spans="3:6" ht="15" customHeight="1" x14ac:dyDescent="0.35">
      <c r="C660" s="194"/>
      <c r="D660" s="137"/>
      <c r="E660" s="66"/>
      <c r="F660" s="55"/>
    </row>
    <row r="661" spans="3:6" ht="15" customHeight="1" x14ac:dyDescent="0.35">
      <c r="C661" s="194"/>
      <c r="D661" s="137"/>
      <c r="E661" s="66"/>
      <c r="F661" s="55"/>
    </row>
    <row r="662" spans="3:6" ht="15" customHeight="1" x14ac:dyDescent="0.35">
      <c r="C662" s="194"/>
      <c r="D662" s="137"/>
      <c r="E662" s="66"/>
      <c r="F662" s="55"/>
    </row>
    <row r="663" spans="3:6" ht="15" customHeight="1" x14ac:dyDescent="0.35">
      <c r="C663" s="194"/>
      <c r="D663" s="137"/>
      <c r="E663" s="66"/>
      <c r="F663" s="55"/>
    </row>
    <row r="664" spans="3:6" ht="15" customHeight="1" x14ac:dyDescent="0.35">
      <c r="C664" s="194"/>
      <c r="D664" s="137"/>
      <c r="E664" s="66"/>
      <c r="F664" s="55"/>
    </row>
    <row r="665" spans="3:6" ht="15" customHeight="1" x14ac:dyDescent="0.35">
      <c r="C665" s="194"/>
      <c r="D665" s="137"/>
      <c r="E665" s="66"/>
      <c r="F665" s="55"/>
    </row>
    <row r="666" spans="3:6" ht="15" customHeight="1" x14ac:dyDescent="0.35">
      <c r="C666" s="194"/>
      <c r="D666" s="137"/>
      <c r="E666" s="66"/>
      <c r="F666" s="55"/>
    </row>
    <row r="667" spans="3:6" ht="15" customHeight="1" x14ac:dyDescent="0.35">
      <c r="C667" s="194"/>
      <c r="D667" s="137"/>
      <c r="E667" s="66"/>
      <c r="F667" s="55"/>
    </row>
    <row r="668" spans="3:6" ht="15" customHeight="1" x14ac:dyDescent="0.35">
      <c r="C668" s="194"/>
      <c r="D668" s="137"/>
      <c r="E668" s="66"/>
      <c r="F668" s="55"/>
    </row>
    <row r="669" spans="3:6" ht="15" customHeight="1" x14ac:dyDescent="0.35">
      <c r="C669" s="194"/>
      <c r="D669" s="137"/>
      <c r="E669" s="66"/>
      <c r="F669" s="55"/>
    </row>
    <row r="670" spans="3:6" ht="15" customHeight="1" x14ac:dyDescent="0.35">
      <c r="C670" s="194"/>
      <c r="D670" s="137"/>
      <c r="E670" s="66"/>
      <c r="F670" s="55"/>
    </row>
    <row r="671" spans="3:6" ht="15" customHeight="1" x14ac:dyDescent="0.35">
      <c r="C671" s="194"/>
      <c r="D671" s="137"/>
      <c r="E671" s="66"/>
      <c r="F671" s="55"/>
    </row>
    <row r="672" spans="3:6" ht="15" customHeight="1" x14ac:dyDescent="0.35">
      <c r="C672" s="194"/>
      <c r="D672" s="137"/>
      <c r="E672" s="66"/>
      <c r="F672" s="55"/>
    </row>
    <row r="673" spans="3:6" ht="15" customHeight="1" x14ac:dyDescent="0.35">
      <c r="C673" s="194"/>
      <c r="D673" s="137"/>
      <c r="E673" s="66"/>
      <c r="F673" s="55"/>
    </row>
    <row r="674" spans="3:6" ht="15" customHeight="1" x14ac:dyDescent="0.35">
      <c r="C674" s="194"/>
      <c r="D674" s="137"/>
      <c r="E674" s="66"/>
      <c r="F674" s="55"/>
    </row>
    <row r="675" spans="3:6" ht="15" customHeight="1" x14ac:dyDescent="0.35">
      <c r="C675" s="194"/>
      <c r="D675" s="137"/>
      <c r="E675" s="66"/>
      <c r="F675" s="55"/>
    </row>
    <row r="676" spans="3:6" ht="15" customHeight="1" x14ac:dyDescent="0.35">
      <c r="C676" s="194"/>
      <c r="D676" s="137"/>
      <c r="E676" s="66"/>
      <c r="F676" s="55"/>
    </row>
    <row r="677" spans="3:6" ht="15" customHeight="1" x14ac:dyDescent="0.35">
      <c r="C677" s="194"/>
      <c r="D677" s="137"/>
      <c r="E677" s="66"/>
      <c r="F677" s="55"/>
    </row>
    <row r="678" spans="3:6" ht="15" customHeight="1" x14ac:dyDescent="0.35">
      <c r="C678" s="194"/>
      <c r="D678" s="137"/>
      <c r="E678" s="66"/>
      <c r="F678" s="55"/>
    </row>
    <row r="679" spans="3:6" ht="15" customHeight="1" x14ac:dyDescent="0.35">
      <c r="C679" s="194"/>
      <c r="D679" s="137"/>
      <c r="E679" s="66"/>
      <c r="F679" s="55"/>
    </row>
    <row r="680" spans="3:6" ht="15" customHeight="1" x14ac:dyDescent="0.35">
      <c r="C680" s="194"/>
      <c r="D680" s="137"/>
      <c r="E680" s="66"/>
      <c r="F680" s="55"/>
    </row>
    <row r="681" spans="3:6" ht="15" customHeight="1" x14ac:dyDescent="0.35">
      <c r="C681" s="194"/>
      <c r="D681" s="137"/>
      <c r="E681" s="66"/>
      <c r="F681" s="55"/>
    </row>
    <row r="682" spans="3:6" ht="15" customHeight="1" x14ac:dyDescent="0.35">
      <c r="C682" s="194"/>
      <c r="D682" s="137"/>
      <c r="E682" s="66"/>
      <c r="F682" s="55"/>
    </row>
    <row r="683" spans="3:6" ht="15" customHeight="1" x14ac:dyDescent="0.35">
      <c r="C683" s="194"/>
      <c r="D683" s="137"/>
      <c r="E683" s="66"/>
      <c r="F683" s="55"/>
    </row>
    <row r="684" spans="3:6" ht="15" customHeight="1" x14ac:dyDescent="0.35">
      <c r="C684" s="194"/>
      <c r="D684" s="137"/>
      <c r="E684" s="66"/>
      <c r="F684" s="55"/>
    </row>
    <row r="685" spans="3:6" ht="15" customHeight="1" x14ac:dyDescent="0.35">
      <c r="C685" s="194"/>
      <c r="D685" s="137"/>
      <c r="E685" s="66"/>
      <c r="F685" s="55"/>
    </row>
    <row r="686" spans="3:6" ht="15" customHeight="1" x14ac:dyDescent="0.35">
      <c r="C686" s="194"/>
      <c r="D686" s="137"/>
      <c r="E686" s="66"/>
      <c r="F686" s="55"/>
    </row>
    <row r="687" spans="3:6" ht="15" customHeight="1" x14ac:dyDescent="0.35">
      <c r="C687" s="194"/>
      <c r="D687" s="137"/>
      <c r="E687" s="66"/>
      <c r="F687" s="55"/>
    </row>
    <row r="688" spans="3:6" ht="15" customHeight="1" x14ac:dyDescent="0.35">
      <c r="C688" s="194"/>
      <c r="D688" s="137"/>
      <c r="E688" s="66"/>
      <c r="F688" s="55"/>
    </row>
    <row r="689" spans="3:6" ht="15" customHeight="1" x14ac:dyDescent="0.35">
      <c r="C689" s="194"/>
      <c r="D689" s="137"/>
      <c r="E689" s="66"/>
      <c r="F689" s="55"/>
    </row>
    <row r="690" spans="3:6" ht="15" customHeight="1" x14ac:dyDescent="0.35">
      <c r="C690" s="194"/>
      <c r="D690" s="137"/>
      <c r="E690" s="66"/>
      <c r="F690" s="55"/>
    </row>
    <row r="691" spans="3:6" ht="15" customHeight="1" x14ac:dyDescent="0.35">
      <c r="C691" s="194"/>
      <c r="D691" s="137"/>
      <c r="E691" s="66"/>
      <c r="F691" s="55"/>
    </row>
    <row r="692" spans="3:6" ht="15" customHeight="1" x14ac:dyDescent="0.35">
      <c r="C692" s="194"/>
      <c r="D692" s="137"/>
      <c r="E692" s="66"/>
      <c r="F692" s="55"/>
    </row>
    <row r="693" spans="3:6" ht="15" customHeight="1" x14ac:dyDescent="0.35">
      <c r="C693" s="194"/>
      <c r="D693" s="137"/>
      <c r="E693" s="66"/>
      <c r="F693" s="55"/>
    </row>
    <row r="694" spans="3:6" ht="15" customHeight="1" x14ac:dyDescent="0.35">
      <c r="C694" s="194"/>
      <c r="D694" s="137"/>
      <c r="E694" s="66"/>
      <c r="F694" s="55"/>
    </row>
    <row r="695" spans="3:6" ht="15" customHeight="1" x14ac:dyDescent="0.35">
      <c r="C695" s="194"/>
      <c r="D695" s="137"/>
      <c r="E695" s="66"/>
      <c r="F695" s="55"/>
    </row>
    <row r="696" spans="3:6" ht="15" customHeight="1" x14ac:dyDescent="0.35">
      <c r="C696" s="194"/>
      <c r="D696" s="137"/>
      <c r="E696" s="66"/>
      <c r="F696" s="55"/>
    </row>
    <row r="697" spans="3:6" ht="15" customHeight="1" x14ac:dyDescent="0.35">
      <c r="C697" s="194"/>
      <c r="D697" s="137"/>
      <c r="E697" s="66"/>
      <c r="F697" s="55"/>
    </row>
    <row r="698" spans="3:6" ht="15" customHeight="1" x14ac:dyDescent="0.35">
      <c r="C698" s="194"/>
      <c r="D698" s="137"/>
      <c r="E698" s="66"/>
      <c r="F698" s="55"/>
    </row>
    <row r="699" spans="3:6" ht="15" customHeight="1" x14ac:dyDescent="0.35">
      <c r="C699" s="194"/>
      <c r="D699" s="137"/>
      <c r="E699" s="66"/>
      <c r="F699" s="55"/>
    </row>
    <row r="700" spans="3:6" ht="15" customHeight="1" x14ac:dyDescent="0.35">
      <c r="C700" s="194"/>
      <c r="D700" s="137"/>
      <c r="E700" s="66"/>
      <c r="F700" s="55"/>
    </row>
    <row r="701" spans="3:6" ht="15" customHeight="1" x14ac:dyDescent="0.35">
      <c r="C701" s="194"/>
      <c r="D701" s="137"/>
      <c r="E701" s="66"/>
      <c r="F701" s="55"/>
    </row>
    <row r="702" spans="3:6" ht="15" customHeight="1" x14ac:dyDescent="0.35">
      <c r="C702" s="194"/>
      <c r="D702" s="137"/>
      <c r="E702" s="66"/>
      <c r="F702" s="55"/>
    </row>
    <row r="703" spans="3:6" ht="15" customHeight="1" x14ac:dyDescent="0.35">
      <c r="C703" s="194"/>
      <c r="D703" s="137"/>
      <c r="E703" s="66"/>
      <c r="F703" s="55"/>
    </row>
    <row r="704" spans="3:6" ht="15" customHeight="1" x14ac:dyDescent="0.35">
      <c r="C704" s="194"/>
      <c r="D704" s="137"/>
      <c r="E704" s="66"/>
      <c r="F704" s="55"/>
    </row>
    <row r="705" spans="3:6" ht="15" customHeight="1" x14ac:dyDescent="0.35">
      <c r="C705" s="194"/>
      <c r="D705" s="137"/>
      <c r="E705" s="66"/>
      <c r="F705" s="55"/>
    </row>
    <row r="706" spans="3:6" ht="15" customHeight="1" x14ac:dyDescent="0.35">
      <c r="C706" s="194"/>
      <c r="D706" s="137"/>
      <c r="E706" s="66"/>
      <c r="F706" s="55"/>
    </row>
    <row r="707" spans="3:6" ht="15" customHeight="1" x14ac:dyDescent="0.35">
      <c r="C707" s="194"/>
      <c r="D707" s="137"/>
      <c r="E707" s="66"/>
      <c r="F707" s="55"/>
    </row>
    <row r="708" spans="3:6" ht="15" customHeight="1" x14ac:dyDescent="0.35">
      <c r="C708" s="194"/>
      <c r="D708" s="137"/>
      <c r="E708" s="66"/>
      <c r="F708" s="55"/>
    </row>
    <row r="709" spans="3:6" ht="15" customHeight="1" x14ac:dyDescent="0.35">
      <c r="C709" s="194"/>
      <c r="D709" s="137"/>
      <c r="E709" s="66"/>
      <c r="F709" s="55"/>
    </row>
    <row r="710" spans="3:6" ht="15" customHeight="1" x14ac:dyDescent="0.35">
      <c r="C710" s="194"/>
      <c r="D710" s="137"/>
      <c r="E710" s="66"/>
      <c r="F710" s="55"/>
    </row>
    <row r="711" spans="3:6" ht="15" customHeight="1" x14ac:dyDescent="0.35">
      <c r="C711" s="194"/>
      <c r="D711" s="137"/>
      <c r="E711" s="66"/>
      <c r="F711" s="55"/>
    </row>
    <row r="712" spans="3:6" ht="15" customHeight="1" x14ac:dyDescent="0.35">
      <c r="C712" s="194"/>
      <c r="D712" s="137"/>
      <c r="E712" s="66"/>
      <c r="F712" s="55"/>
    </row>
    <row r="713" spans="3:6" ht="15" customHeight="1" x14ac:dyDescent="0.35">
      <c r="C713" s="194"/>
      <c r="D713" s="137"/>
      <c r="E713" s="66"/>
      <c r="F713" s="55"/>
    </row>
    <row r="714" spans="3:6" ht="15" customHeight="1" x14ac:dyDescent="0.35">
      <c r="C714" s="194"/>
      <c r="D714" s="137"/>
      <c r="E714" s="66"/>
      <c r="F714" s="55"/>
    </row>
    <row r="715" spans="3:6" ht="15" customHeight="1" x14ac:dyDescent="0.35">
      <c r="C715" s="194"/>
      <c r="D715" s="137"/>
      <c r="E715" s="66"/>
      <c r="F715" s="55"/>
    </row>
    <row r="716" spans="3:6" ht="15" customHeight="1" x14ac:dyDescent="0.35">
      <c r="C716" s="194"/>
      <c r="D716" s="137"/>
      <c r="E716" s="66"/>
      <c r="F716" s="55"/>
    </row>
    <row r="717" spans="3:6" ht="15" customHeight="1" x14ac:dyDescent="0.35">
      <c r="C717" s="194"/>
      <c r="D717" s="137"/>
      <c r="E717" s="66"/>
      <c r="F717" s="55"/>
    </row>
    <row r="718" spans="3:6" ht="15" customHeight="1" x14ac:dyDescent="0.35">
      <c r="C718" s="194"/>
      <c r="D718" s="137"/>
      <c r="E718" s="66"/>
      <c r="F718" s="55"/>
    </row>
    <row r="719" spans="3:6" ht="15" customHeight="1" x14ac:dyDescent="0.35">
      <c r="C719" s="194"/>
      <c r="D719" s="137"/>
      <c r="E719" s="66"/>
      <c r="F719" s="55"/>
    </row>
    <row r="720" spans="3:6" ht="15" customHeight="1" x14ac:dyDescent="0.35">
      <c r="C720" s="194"/>
      <c r="D720" s="137"/>
      <c r="E720" s="66"/>
      <c r="F720" s="55"/>
    </row>
    <row r="721" spans="3:6" ht="15" customHeight="1" x14ac:dyDescent="0.35">
      <c r="C721" s="194"/>
      <c r="D721" s="137"/>
      <c r="E721" s="66"/>
      <c r="F721" s="55"/>
    </row>
    <row r="722" spans="3:6" ht="15" customHeight="1" x14ac:dyDescent="0.35">
      <c r="C722" s="194"/>
      <c r="D722" s="137"/>
      <c r="E722" s="66"/>
      <c r="F722" s="55"/>
    </row>
    <row r="723" spans="3:6" ht="15" customHeight="1" x14ac:dyDescent="0.35">
      <c r="C723" s="194"/>
      <c r="D723" s="137"/>
      <c r="E723" s="66"/>
      <c r="F723" s="55"/>
    </row>
    <row r="724" spans="3:6" ht="15" customHeight="1" x14ac:dyDescent="0.35">
      <c r="C724" s="194"/>
      <c r="D724" s="137"/>
      <c r="E724" s="66"/>
      <c r="F724" s="55"/>
    </row>
    <row r="725" spans="3:6" ht="15" customHeight="1" x14ac:dyDescent="0.35">
      <c r="C725" s="194"/>
      <c r="D725" s="137"/>
      <c r="E725" s="66"/>
      <c r="F725" s="55"/>
    </row>
    <row r="726" spans="3:6" ht="15" customHeight="1" x14ac:dyDescent="0.35">
      <c r="C726" s="194"/>
      <c r="D726" s="137"/>
      <c r="E726" s="66"/>
      <c r="F726" s="55"/>
    </row>
    <row r="727" spans="3:6" ht="15" customHeight="1" x14ac:dyDescent="0.35">
      <c r="C727" s="194"/>
      <c r="D727" s="137"/>
      <c r="E727" s="66"/>
      <c r="F727" s="55"/>
    </row>
    <row r="728" spans="3:6" ht="15" customHeight="1" x14ac:dyDescent="0.35">
      <c r="C728" s="194"/>
      <c r="D728" s="137"/>
      <c r="E728" s="66"/>
      <c r="F728" s="55"/>
    </row>
    <row r="729" spans="3:6" ht="15" customHeight="1" x14ac:dyDescent="0.35">
      <c r="C729" s="194"/>
      <c r="D729" s="137"/>
      <c r="E729" s="66"/>
      <c r="F729" s="55"/>
    </row>
    <row r="730" spans="3:6" ht="15" customHeight="1" x14ac:dyDescent="0.35">
      <c r="C730" s="194"/>
      <c r="D730" s="137"/>
      <c r="E730" s="66"/>
      <c r="F730" s="55"/>
    </row>
    <row r="731" spans="3:6" ht="15" customHeight="1" x14ac:dyDescent="0.35">
      <c r="C731" s="194"/>
      <c r="D731" s="137"/>
      <c r="E731" s="66"/>
      <c r="F731" s="55"/>
    </row>
    <row r="732" spans="3:6" ht="15" customHeight="1" x14ac:dyDescent="0.35">
      <c r="C732" s="194"/>
      <c r="D732" s="137"/>
      <c r="E732" s="66"/>
      <c r="F732" s="55"/>
    </row>
    <row r="733" spans="3:6" ht="15" customHeight="1" x14ac:dyDescent="0.35">
      <c r="C733" s="194"/>
      <c r="D733" s="137"/>
      <c r="E733" s="66"/>
      <c r="F733" s="55"/>
    </row>
    <row r="734" spans="3:6" ht="15" customHeight="1" x14ac:dyDescent="0.35">
      <c r="C734" s="194"/>
      <c r="D734" s="137"/>
      <c r="E734" s="66"/>
      <c r="F734" s="55"/>
    </row>
    <row r="735" spans="3:6" ht="15" customHeight="1" x14ac:dyDescent="0.35">
      <c r="C735" s="194"/>
      <c r="D735" s="137"/>
      <c r="E735" s="66"/>
      <c r="F735" s="55"/>
    </row>
    <row r="736" spans="3:6" ht="15" customHeight="1" x14ac:dyDescent="0.35">
      <c r="C736" s="194"/>
      <c r="D736" s="137"/>
      <c r="E736" s="66"/>
      <c r="F736" s="55"/>
    </row>
    <row r="737" spans="3:6" ht="15" customHeight="1" x14ac:dyDescent="0.35">
      <c r="C737" s="194"/>
      <c r="D737" s="137"/>
      <c r="E737" s="66"/>
      <c r="F737" s="55"/>
    </row>
    <row r="738" spans="3:6" ht="15" customHeight="1" x14ac:dyDescent="0.35">
      <c r="C738" s="194"/>
      <c r="D738" s="137"/>
      <c r="E738" s="66"/>
      <c r="F738" s="55"/>
    </row>
    <row r="739" spans="3:6" ht="15" customHeight="1" x14ac:dyDescent="0.35">
      <c r="C739" s="194"/>
      <c r="D739" s="137"/>
      <c r="E739" s="66"/>
      <c r="F739" s="55"/>
    </row>
    <row r="740" spans="3:6" ht="15" customHeight="1" x14ac:dyDescent="0.35">
      <c r="C740" s="194"/>
      <c r="D740" s="137"/>
      <c r="E740" s="66"/>
      <c r="F740" s="55"/>
    </row>
    <row r="741" spans="3:6" ht="15" customHeight="1" x14ac:dyDescent="0.35">
      <c r="C741" s="194"/>
      <c r="D741" s="137"/>
      <c r="E741" s="66"/>
      <c r="F741" s="55"/>
    </row>
    <row r="742" spans="3:6" ht="15" customHeight="1" x14ac:dyDescent="0.35">
      <c r="C742" s="194"/>
      <c r="D742" s="137"/>
      <c r="E742" s="66"/>
      <c r="F742" s="55"/>
    </row>
    <row r="743" spans="3:6" ht="15" customHeight="1" x14ac:dyDescent="0.35">
      <c r="C743" s="194"/>
      <c r="D743" s="137"/>
      <c r="E743" s="66"/>
      <c r="F743" s="55"/>
    </row>
    <row r="744" spans="3:6" ht="15" customHeight="1" x14ac:dyDescent="0.35">
      <c r="C744" s="194"/>
      <c r="D744" s="137"/>
      <c r="E744" s="66"/>
      <c r="F744" s="55"/>
    </row>
    <row r="745" spans="3:6" ht="15" customHeight="1" x14ac:dyDescent="0.35">
      <c r="C745" s="194"/>
      <c r="D745" s="137"/>
      <c r="E745" s="66"/>
      <c r="F745" s="55"/>
    </row>
    <row r="746" spans="3:6" ht="15" customHeight="1" x14ac:dyDescent="0.35">
      <c r="C746" s="194"/>
      <c r="D746" s="137"/>
      <c r="E746" s="66"/>
      <c r="F746" s="55"/>
    </row>
    <row r="747" spans="3:6" ht="15" customHeight="1" x14ac:dyDescent="0.35">
      <c r="C747" s="194"/>
      <c r="D747" s="137"/>
      <c r="E747" s="66"/>
      <c r="F747" s="55"/>
    </row>
    <row r="748" spans="3:6" ht="15" customHeight="1" x14ac:dyDescent="0.35">
      <c r="C748" s="194"/>
      <c r="D748" s="137"/>
      <c r="E748" s="66"/>
      <c r="F748" s="55"/>
    </row>
    <row r="749" spans="3:6" ht="15" customHeight="1" x14ac:dyDescent="0.35">
      <c r="C749" s="194"/>
      <c r="D749" s="137"/>
      <c r="E749" s="66"/>
      <c r="F749" s="55"/>
    </row>
    <row r="750" spans="3:6" ht="15" customHeight="1" x14ac:dyDescent="0.35">
      <c r="C750" s="194"/>
      <c r="D750" s="137"/>
      <c r="E750" s="66"/>
      <c r="F750" s="55"/>
    </row>
    <row r="751" spans="3:6" ht="15" customHeight="1" x14ac:dyDescent="0.35">
      <c r="C751" s="194"/>
      <c r="D751" s="137"/>
      <c r="E751" s="66"/>
      <c r="F751" s="55"/>
    </row>
    <row r="752" spans="3:6" ht="15" customHeight="1" x14ac:dyDescent="0.35">
      <c r="C752" s="194"/>
      <c r="D752" s="137"/>
      <c r="E752" s="66"/>
      <c r="F752" s="55"/>
    </row>
    <row r="753" spans="3:6" ht="15" customHeight="1" x14ac:dyDescent="0.35">
      <c r="C753" s="194"/>
      <c r="D753" s="137"/>
      <c r="E753" s="66"/>
      <c r="F753" s="55"/>
    </row>
    <row r="754" spans="3:6" ht="15" customHeight="1" x14ac:dyDescent="0.35">
      <c r="C754" s="194"/>
      <c r="D754" s="137"/>
      <c r="E754" s="66"/>
      <c r="F754" s="55"/>
    </row>
    <row r="755" spans="3:6" ht="15" customHeight="1" x14ac:dyDescent="0.35">
      <c r="C755" s="194"/>
      <c r="D755" s="137"/>
      <c r="E755" s="66"/>
      <c r="F755" s="55"/>
    </row>
    <row r="756" spans="3:6" ht="15" customHeight="1" x14ac:dyDescent="0.35">
      <c r="C756" s="194"/>
      <c r="D756" s="137"/>
      <c r="E756" s="66"/>
      <c r="F756" s="55"/>
    </row>
    <row r="757" spans="3:6" ht="15" customHeight="1" x14ac:dyDescent="0.35">
      <c r="C757" s="194"/>
      <c r="D757" s="137"/>
      <c r="E757" s="66"/>
      <c r="F757" s="55"/>
    </row>
    <row r="758" spans="3:6" ht="15" customHeight="1" x14ac:dyDescent="0.35">
      <c r="C758" s="194"/>
      <c r="D758" s="137"/>
      <c r="E758" s="66"/>
      <c r="F758" s="55"/>
    </row>
    <row r="759" spans="3:6" ht="15" customHeight="1" x14ac:dyDescent="0.35">
      <c r="C759" s="194"/>
      <c r="D759" s="137"/>
      <c r="E759" s="66"/>
      <c r="F759" s="55"/>
    </row>
    <row r="760" spans="3:6" ht="15" customHeight="1" x14ac:dyDescent="0.35">
      <c r="C760" s="194"/>
      <c r="D760" s="137"/>
      <c r="E760" s="66"/>
      <c r="F760" s="55"/>
    </row>
    <row r="761" spans="3:6" ht="15" customHeight="1" x14ac:dyDescent="0.35">
      <c r="C761" s="194"/>
      <c r="D761" s="137"/>
      <c r="E761" s="66"/>
      <c r="F761" s="55"/>
    </row>
    <row r="762" spans="3:6" ht="15" customHeight="1" x14ac:dyDescent="0.35">
      <c r="C762" s="194"/>
      <c r="D762" s="137"/>
      <c r="E762" s="66"/>
      <c r="F762" s="55"/>
    </row>
    <row r="763" spans="3:6" ht="15" customHeight="1" x14ac:dyDescent="0.35">
      <c r="C763" s="194"/>
      <c r="D763" s="137"/>
      <c r="E763" s="66"/>
      <c r="F763" s="55"/>
    </row>
    <row r="764" spans="3:6" ht="15" customHeight="1" x14ac:dyDescent="0.35">
      <c r="C764" s="194"/>
      <c r="D764" s="137"/>
      <c r="E764" s="66"/>
      <c r="F764" s="55"/>
    </row>
    <row r="765" spans="3:6" ht="15" customHeight="1" x14ac:dyDescent="0.35">
      <c r="C765" s="194"/>
      <c r="D765" s="137"/>
      <c r="E765" s="66"/>
      <c r="F765" s="55"/>
    </row>
    <row r="766" spans="3:6" ht="15" customHeight="1" x14ac:dyDescent="0.35">
      <c r="C766" s="194"/>
      <c r="D766" s="137"/>
      <c r="E766" s="66"/>
      <c r="F766" s="55"/>
    </row>
    <row r="767" spans="3:6" ht="15" customHeight="1" x14ac:dyDescent="0.35">
      <c r="C767" s="194"/>
      <c r="D767" s="137"/>
      <c r="E767" s="66"/>
      <c r="F767" s="55"/>
    </row>
    <row r="768" spans="3:6" ht="15" customHeight="1" x14ac:dyDescent="0.35">
      <c r="C768" s="194"/>
      <c r="D768" s="137"/>
      <c r="E768" s="66"/>
      <c r="F768" s="55"/>
    </row>
    <row r="769" spans="3:6" ht="15" customHeight="1" x14ac:dyDescent="0.35">
      <c r="C769" s="194"/>
      <c r="D769" s="137"/>
      <c r="E769" s="66"/>
      <c r="F769" s="55"/>
    </row>
    <row r="770" spans="3:6" ht="15" customHeight="1" x14ac:dyDescent="0.35">
      <c r="C770" s="194"/>
      <c r="D770" s="137"/>
      <c r="E770" s="66"/>
      <c r="F770" s="55"/>
    </row>
    <row r="771" spans="3:6" ht="15" customHeight="1" x14ac:dyDescent="0.35">
      <c r="C771" s="194"/>
      <c r="D771" s="137"/>
      <c r="E771" s="66"/>
      <c r="F771" s="55"/>
    </row>
    <row r="772" spans="3:6" ht="15" customHeight="1" x14ac:dyDescent="0.35">
      <c r="C772" s="194"/>
      <c r="D772" s="137"/>
      <c r="E772" s="66"/>
      <c r="F772" s="55"/>
    </row>
    <row r="773" spans="3:6" ht="15" customHeight="1" x14ac:dyDescent="0.35">
      <c r="C773" s="194"/>
      <c r="D773" s="137"/>
      <c r="E773" s="66"/>
      <c r="F773" s="55"/>
    </row>
    <row r="774" spans="3:6" ht="15" customHeight="1" x14ac:dyDescent="0.35">
      <c r="C774" s="194"/>
      <c r="D774" s="137"/>
      <c r="E774" s="66"/>
      <c r="F774" s="55"/>
    </row>
    <row r="775" spans="3:6" ht="15" customHeight="1" x14ac:dyDescent="0.35">
      <c r="C775" s="194"/>
      <c r="D775" s="137"/>
      <c r="E775" s="66"/>
      <c r="F775" s="55"/>
    </row>
    <row r="776" spans="3:6" ht="15" customHeight="1" x14ac:dyDescent="0.35">
      <c r="C776" s="194"/>
      <c r="D776" s="137"/>
      <c r="E776" s="66"/>
      <c r="F776" s="55"/>
    </row>
    <row r="777" spans="3:6" ht="15" customHeight="1" x14ac:dyDescent="0.35">
      <c r="C777" s="194"/>
      <c r="D777" s="137"/>
      <c r="E777" s="66"/>
      <c r="F777" s="55"/>
    </row>
    <row r="778" spans="3:6" ht="15" customHeight="1" x14ac:dyDescent="0.35">
      <c r="C778" s="194"/>
      <c r="D778" s="137"/>
      <c r="E778" s="66"/>
      <c r="F778" s="55"/>
    </row>
    <row r="779" spans="3:6" ht="15" customHeight="1" x14ac:dyDescent="0.35">
      <c r="C779" s="194"/>
      <c r="D779" s="137"/>
      <c r="E779" s="66"/>
      <c r="F779" s="55"/>
    </row>
    <row r="780" spans="3:6" ht="15" customHeight="1" x14ac:dyDescent="0.35">
      <c r="C780" s="194"/>
      <c r="D780" s="137"/>
      <c r="E780" s="66"/>
      <c r="F780" s="55"/>
    </row>
    <row r="781" spans="3:6" ht="15" customHeight="1" x14ac:dyDescent="0.35">
      <c r="C781" s="194"/>
      <c r="D781" s="137"/>
      <c r="E781" s="66"/>
      <c r="F781" s="55"/>
    </row>
    <row r="782" spans="3:6" ht="15" customHeight="1" x14ac:dyDescent="0.35">
      <c r="C782" s="194"/>
      <c r="D782" s="137"/>
      <c r="E782" s="66"/>
      <c r="F782" s="55"/>
    </row>
    <row r="783" spans="3:6" ht="15" customHeight="1" x14ac:dyDescent="0.35">
      <c r="C783" s="194"/>
      <c r="D783" s="137"/>
      <c r="E783" s="66"/>
      <c r="F783" s="55"/>
    </row>
    <row r="784" spans="3:6" ht="15" customHeight="1" x14ac:dyDescent="0.35">
      <c r="C784" s="194"/>
      <c r="D784" s="137"/>
      <c r="E784" s="66"/>
      <c r="F784" s="55"/>
    </row>
    <row r="785" spans="3:6" ht="15" customHeight="1" x14ac:dyDescent="0.35">
      <c r="C785" s="194"/>
      <c r="D785" s="137"/>
      <c r="E785" s="66"/>
      <c r="F785" s="55"/>
    </row>
    <row r="786" spans="3:6" ht="15" customHeight="1" x14ac:dyDescent="0.35">
      <c r="C786" s="194"/>
      <c r="D786" s="137"/>
      <c r="E786" s="66"/>
      <c r="F786" s="55"/>
    </row>
    <row r="787" spans="3:6" ht="15" customHeight="1" x14ac:dyDescent="0.35">
      <c r="C787" s="194"/>
      <c r="D787" s="137"/>
      <c r="E787" s="66"/>
      <c r="F787" s="55"/>
    </row>
    <row r="788" spans="3:6" ht="15" customHeight="1" x14ac:dyDescent="0.35">
      <c r="C788" s="194"/>
      <c r="D788" s="137"/>
      <c r="E788" s="66"/>
      <c r="F788" s="55"/>
    </row>
    <row r="789" spans="3:6" ht="15" customHeight="1" x14ac:dyDescent="0.35">
      <c r="C789" s="194"/>
      <c r="D789" s="137"/>
      <c r="E789" s="66"/>
      <c r="F789" s="55"/>
    </row>
    <row r="790" spans="3:6" ht="15" customHeight="1" x14ac:dyDescent="0.35">
      <c r="C790" s="194"/>
      <c r="D790" s="137"/>
      <c r="E790" s="66"/>
      <c r="F790" s="55"/>
    </row>
    <row r="791" spans="3:6" ht="15" customHeight="1" x14ac:dyDescent="0.35">
      <c r="C791" s="194"/>
      <c r="D791" s="137"/>
      <c r="E791" s="66"/>
      <c r="F791" s="55"/>
    </row>
    <row r="792" spans="3:6" ht="15" customHeight="1" x14ac:dyDescent="0.35">
      <c r="C792" s="194"/>
      <c r="D792" s="137"/>
      <c r="E792" s="66"/>
      <c r="F792" s="55"/>
    </row>
    <row r="793" spans="3:6" ht="15" customHeight="1" x14ac:dyDescent="0.35">
      <c r="C793" s="194"/>
      <c r="D793" s="137"/>
      <c r="E793" s="66"/>
      <c r="F793" s="55"/>
    </row>
    <row r="794" spans="3:6" ht="15" customHeight="1" x14ac:dyDescent="0.35">
      <c r="C794" s="194"/>
      <c r="D794" s="137"/>
      <c r="E794" s="66"/>
      <c r="F794" s="55"/>
    </row>
    <row r="795" spans="3:6" ht="15" customHeight="1" x14ac:dyDescent="0.35">
      <c r="C795" s="194"/>
      <c r="D795" s="137"/>
      <c r="E795" s="66"/>
      <c r="F795" s="55"/>
    </row>
    <row r="796" spans="3:6" ht="15" customHeight="1" x14ac:dyDescent="0.35">
      <c r="C796" s="194"/>
      <c r="D796" s="137"/>
      <c r="E796" s="66"/>
      <c r="F796" s="55"/>
    </row>
    <row r="797" spans="3:6" ht="15" customHeight="1" x14ac:dyDescent="0.35">
      <c r="C797" s="194"/>
      <c r="D797" s="137"/>
      <c r="E797" s="66"/>
      <c r="F797" s="55"/>
    </row>
    <row r="798" spans="3:6" ht="15" customHeight="1" x14ac:dyDescent="0.35">
      <c r="C798" s="194"/>
      <c r="D798" s="137"/>
      <c r="E798" s="66"/>
      <c r="F798" s="55"/>
    </row>
    <row r="799" spans="3:6" ht="15" customHeight="1" x14ac:dyDescent="0.35">
      <c r="C799" s="194"/>
      <c r="D799" s="137"/>
      <c r="E799" s="66"/>
      <c r="F799" s="55"/>
    </row>
    <row r="800" spans="3:6" ht="15" customHeight="1" x14ac:dyDescent="0.35">
      <c r="C800" s="194"/>
      <c r="D800" s="137"/>
      <c r="E800" s="66"/>
      <c r="F800" s="55"/>
    </row>
    <row r="801" spans="3:6" ht="15" customHeight="1" x14ac:dyDescent="0.35">
      <c r="C801" s="194"/>
      <c r="D801" s="137"/>
      <c r="E801" s="66"/>
      <c r="F801" s="55"/>
    </row>
    <row r="802" spans="3:6" ht="15" customHeight="1" x14ac:dyDescent="0.35">
      <c r="C802" s="194"/>
      <c r="D802" s="137"/>
      <c r="E802" s="66"/>
      <c r="F802" s="55"/>
    </row>
    <row r="803" spans="3:6" ht="15" customHeight="1" x14ac:dyDescent="0.35">
      <c r="C803" s="194"/>
      <c r="D803" s="137"/>
      <c r="E803" s="66"/>
      <c r="F803" s="55"/>
    </row>
    <row r="804" spans="3:6" ht="15" customHeight="1" x14ac:dyDescent="0.35">
      <c r="C804" s="194"/>
      <c r="D804" s="137"/>
      <c r="E804" s="66"/>
      <c r="F804" s="55"/>
    </row>
    <row r="805" spans="3:6" ht="15" customHeight="1" x14ac:dyDescent="0.35">
      <c r="C805" s="194"/>
      <c r="D805" s="137"/>
      <c r="E805" s="66"/>
      <c r="F805" s="55"/>
    </row>
    <row r="806" spans="3:6" ht="15" customHeight="1" x14ac:dyDescent="0.35">
      <c r="C806" s="194"/>
      <c r="D806" s="137"/>
      <c r="E806" s="66"/>
      <c r="F806" s="55"/>
    </row>
    <row r="807" spans="3:6" ht="15" customHeight="1" x14ac:dyDescent="0.35">
      <c r="C807" s="194"/>
      <c r="D807" s="137"/>
      <c r="E807" s="66"/>
      <c r="F807" s="55"/>
    </row>
    <row r="808" spans="3:6" ht="15" customHeight="1" x14ac:dyDescent="0.35">
      <c r="C808" s="194"/>
      <c r="D808" s="137"/>
      <c r="E808" s="66"/>
      <c r="F808" s="55"/>
    </row>
    <row r="809" spans="3:6" ht="15" customHeight="1" x14ac:dyDescent="0.35">
      <c r="C809" s="194"/>
      <c r="D809" s="137"/>
      <c r="E809" s="66"/>
      <c r="F809" s="55"/>
    </row>
    <row r="810" spans="3:6" ht="15" customHeight="1" x14ac:dyDescent="0.35">
      <c r="C810" s="194"/>
      <c r="D810" s="137"/>
      <c r="E810" s="66"/>
      <c r="F810" s="55"/>
    </row>
    <row r="811" spans="3:6" ht="15" customHeight="1" x14ac:dyDescent="0.35">
      <c r="C811" s="194"/>
      <c r="D811" s="137"/>
      <c r="E811" s="66"/>
      <c r="F811" s="55"/>
    </row>
    <row r="812" spans="3:6" ht="15" customHeight="1" x14ac:dyDescent="0.35">
      <c r="C812" s="194"/>
      <c r="D812" s="137"/>
      <c r="E812" s="66"/>
      <c r="F812" s="55"/>
    </row>
    <row r="813" spans="3:6" ht="15" customHeight="1" x14ac:dyDescent="0.35">
      <c r="C813" s="194"/>
      <c r="D813" s="137"/>
      <c r="E813" s="66"/>
      <c r="F813" s="55"/>
    </row>
    <row r="814" spans="3:6" ht="15" customHeight="1" x14ac:dyDescent="0.35">
      <c r="C814" s="194"/>
      <c r="D814" s="137"/>
      <c r="E814" s="66"/>
      <c r="F814" s="55"/>
    </row>
    <row r="815" spans="3:6" ht="15" customHeight="1" x14ac:dyDescent="0.35">
      <c r="C815" s="194"/>
      <c r="D815" s="137"/>
      <c r="E815" s="66"/>
      <c r="F815" s="55"/>
    </row>
    <row r="816" spans="3:6" ht="15" customHeight="1" x14ac:dyDescent="0.35">
      <c r="C816" s="194"/>
      <c r="D816" s="137"/>
      <c r="E816" s="66"/>
      <c r="F816" s="55"/>
    </row>
    <row r="817" spans="3:6" ht="15" customHeight="1" x14ac:dyDescent="0.35">
      <c r="C817" s="194"/>
      <c r="D817" s="137"/>
      <c r="E817" s="66"/>
      <c r="F817" s="55"/>
    </row>
    <row r="818" spans="3:6" ht="15" customHeight="1" x14ac:dyDescent="0.35">
      <c r="C818" s="194"/>
      <c r="D818" s="137"/>
      <c r="E818" s="66"/>
      <c r="F818" s="55"/>
    </row>
    <row r="819" spans="3:6" ht="15" customHeight="1" x14ac:dyDescent="0.35">
      <c r="C819" s="194"/>
      <c r="D819" s="137"/>
      <c r="E819" s="66"/>
      <c r="F819" s="55"/>
    </row>
    <row r="820" spans="3:6" ht="15" customHeight="1" x14ac:dyDescent="0.35">
      <c r="C820" s="194"/>
      <c r="D820" s="137"/>
      <c r="E820" s="66"/>
      <c r="F820" s="55"/>
    </row>
    <row r="821" spans="3:6" ht="15" customHeight="1" x14ac:dyDescent="0.35">
      <c r="C821" s="194"/>
      <c r="D821" s="137"/>
      <c r="E821" s="66"/>
      <c r="F821" s="55"/>
    </row>
    <row r="822" spans="3:6" ht="15" customHeight="1" x14ac:dyDescent="0.35">
      <c r="C822" s="194"/>
      <c r="D822" s="137"/>
      <c r="E822" s="66"/>
      <c r="F822" s="55"/>
    </row>
    <row r="823" spans="3:6" ht="15" customHeight="1" x14ac:dyDescent="0.35">
      <c r="C823" s="194"/>
      <c r="D823" s="137"/>
      <c r="E823" s="66"/>
      <c r="F823" s="55"/>
    </row>
    <row r="824" spans="3:6" ht="15" customHeight="1" x14ac:dyDescent="0.35">
      <c r="C824" s="194"/>
      <c r="D824" s="137"/>
      <c r="E824" s="66"/>
      <c r="F824" s="55"/>
    </row>
    <row r="825" spans="3:6" ht="15" customHeight="1" x14ac:dyDescent="0.35">
      <c r="C825" s="194"/>
      <c r="D825" s="137"/>
      <c r="E825" s="66"/>
      <c r="F825" s="55"/>
    </row>
    <row r="826" spans="3:6" ht="15" customHeight="1" x14ac:dyDescent="0.35">
      <c r="C826" s="194"/>
      <c r="D826" s="137"/>
      <c r="E826" s="66"/>
      <c r="F826" s="55"/>
    </row>
    <row r="827" spans="3:6" ht="15" customHeight="1" x14ac:dyDescent="0.35">
      <c r="C827" s="194"/>
      <c r="D827" s="137"/>
      <c r="E827" s="66"/>
      <c r="F827" s="55"/>
    </row>
    <row r="828" spans="3:6" ht="15" customHeight="1" x14ac:dyDescent="0.35">
      <c r="C828" s="194"/>
      <c r="D828" s="137"/>
      <c r="E828" s="66"/>
      <c r="F828" s="55"/>
    </row>
    <row r="829" spans="3:6" ht="15" customHeight="1" x14ac:dyDescent="0.35">
      <c r="C829" s="194"/>
      <c r="D829" s="137"/>
      <c r="E829" s="66"/>
      <c r="F829" s="55"/>
    </row>
    <row r="830" spans="3:6" ht="15" customHeight="1" x14ac:dyDescent="0.35">
      <c r="C830" s="194"/>
      <c r="D830" s="137"/>
      <c r="E830" s="66"/>
      <c r="F830" s="55"/>
    </row>
    <row r="831" spans="3:6" ht="15" customHeight="1" x14ac:dyDescent="0.35">
      <c r="C831" s="194"/>
      <c r="D831" s="137"/>
      <c r="E831" s="66"/>
      <c r="F831" s="55"/>
    </row>
    <row r="832" spans="3:6" ht="15" customHeight="1" x14ac:dyDescent="0.35">
      <c r="C832" s="194"/>
      <c r="D832" s="137"/>
      <c r="E832" s="66"/>
      <c r="F832" s="55"/>
    </row>
    <row r="833" spans="3:6" ht="15" customHeight="1" x14ac:dyDescent="0.35">
      <c r="C833" s="194"/>
      <c r="D833" s="137"/>
      <c r="E833" s="66"/>
      <c r="F833" s="55"/>
    </row>
    <row r="834" spans="3:6" ht="15" customHeight="1" x14ac:dyDescent="0.35">
      <c r="C834" s="194"/>
      <c r="D834" s="137"/>
      <c r="E834" s="66"/>
      <c r="F834" s="55"/>
    </row>
    <row r="835" spans="3:6" ht="15" customHeight="1" x14ac:dyDescent="0.35">
      <c r="C835" s="194"/>
      <c r="D835" s="137"/>
      <c r="E835" s="66"/>
      <c r="F835" s="55"/>
    </row>
    <row r="836" spans="3:6" ht="15" customHeight="1" x14ac:dyDescent="0.35">
      <c r="C836" s="194"/>
      <c r="D836" s="137"/>
      <c r="E836" s="66"/>
      <c r="F836" s="55"/>
    </row>
    <row r="837" spans="3:6" ht="15" customHeight="1" x14ac:dyDescent="0.35">
      <c r="C837" s="194"/>
      <c r="D837" s="137"/>
      <c r="E837" s="66"/>
      <c r="F837" s="55"/>
    </row>
    <row r="838" spans="3:6" ht="15" customHeight="1" x14ac:dyDescent="0.35">
      <c r="C838" s="194"/>
      <c r="D838" s="137"/>
      <c r="E838" s="66"/>
      <c r="F838" s="55"/>
    </row>
    <row r="839" spans="3:6" ht="15" customHeight="1" x14ac:dyDescent="0.35">
      <c r="C839" s="194"/>
      <c r="D839" s="137"/>
      <c r="E839" s="66"/>
      <c r="F839" s="55"/>
    </row>
    <row r="840" spans="3:6" ht="15" customHeight="1" x14ac:dyDescent="0.35">
      <c r="C840" s="194"/>
      <c r="D840" s="137"/>
      <c r="E840" s="66"/>
      <c r="F840" s="55"/>
    </row>
    <row r="841" spans="3:6" ht="15" customHeight="1" x14ac:dyDescent="0.35">
      <c r="C841" s="194"/>
      <c r="D841" s="137"/>
      <c r="E841" s="66"/>
      <c r="F841" s="55"/>
    </row>
    <row r="842" spans="3:6" ht="15" customHeight="1" x14ac:dyDescent="0.35">
      <c r="C842" s="194"/>
      <c r="D842" s="137"/>
      <c r="E842" s="66"/>
      <c r="F842" s="55"/>
    </row>
    <row r="843" spans="3:6" ht="15" customHeight="1" x14ac:dyDescent="0.35">
      <c r="C843" s="194"/>
      <c r="D843" s="137"/>
      <c r="E843" s="66"/>
      <c r="F843" s="55"/>
    </row>
    <row r="844" spans="3:6" ht="15" customHeight="1" x14ac:dyDescent="0.35">
      <c r="C844" s="194"/>
      <c r="D844" s="137"/>
      <c r="E844" s="66"/>
      <c r="F844" s="55"/>
    </row>
    <row r="845" spans="3:6" ht="15" customHeight="1" x14ac:dyDescent="0.35">
      <c r="C845" s="194"/>
      <c r="D845" s="137"/>
      <c r="E845" s="66"/>
      <c r="F845" s="55"/>
    </row>
    <row r="846" spans="3:6" ht="15" customHeight="1" x14ac:dyDescent="0.35">
      <c r="C846" s="194"/>
      <c r="D846" s="137"/>
      <c r="E846" s="66"/>
      <c r="F846" s="55"/>
    </row>
    <row r="847" spans="3:6" ht="15" customHeight="1" x14ac:dyDescent="0.35">
      <c r="C847" s="194"/>
      <c r="D847" s="137"/>
      <c r="E847" s="66"/>
      <c r="F847" s="55"/>
    </row>
    <row r="848" spans="3:6" ht="15" customHeight="1" x14ac:dyDescent="0.35">
      <c r="C848" s="194"/>
      <c r="D848" s="137"/>
      <c r="E848" s="66"/>
      <c r="F848" s="55"/>
    </row>
    <row r="849" spans="3:6" ht="15" customHeight="1" x14ac:dyDescent="0.35">
      <c r="C849" s="194"/>
      <c r="D849" s="137"/>
      <c r="E849" s="66"/>
      <c r="F849" s="55"/>
    </row>
    <row r="850" spans="3:6" ht="15" customHeight="1" x14ac:dyDescent="0.35">
      <c r="C850" s="194"/>
      <c r="D850" s="137"/>
      <c r="E850" s="66"/>
      <c r="F850" s="55"/>
    </row>
    <row r="851" spans="3:6" ht="15" customHeight="1" x14ac:dyDescent="0.35">
      <c r="C851" s="194"/>
      <c r="D851" s="137"/>
      <c r="E851" s="66"/>
      <c r="F851" s="55"/>
    </row>
    <row r="852" spans="3:6" ht="15" customHeight="1" x14ac:dyDescent="0.35">
      <c r="C852" s="194"/>
      <c r="D852" s="137"/>
      <c r="E852" s="66"/>
      <c r="F852" s="55"/>
    </row>
    <row r="853" spans="3:6" ht="15" customHeight="1" x14ac:dyDescent="0.35">
      <c r="C853" s="194"/>
      <c r="D853" s="137"/>
      <c r="E853" s="66"/>
      <c r="F853" s="55"/>
    </row>
    <row r="854" spans="3:6" ht="15" customHeight="1" x14ac:dyDescent="0.35">
      <c r="C854" s="194"/>
      <c r="D854" s="137"/>
      <c r="E854" s="66"/>
      <c r="F854" s="55"/>
    </row>
    <row r="855" spans="3:6" ht="15" customHeight="1" x14ac:dyDescent="0.35">
      <c r="C855" s="194"/>
      <c r="D855" s="137"/>
      <c r="E855" s="66"/>
      <c r="F855" s="55"/>
    </row>
    <row r="856" spans="3:6" ht="15" customHeight="1" x14ac:dyDescent="0.35">
      <c r="C856" s="194"/>
      <c r="D856" s="137"/>
      <c r="E856" s="66"/>
      <c r="F856" s="55"/>
    </row>
    <row r="857" spans="3:6" ht="15" customHeight="1" x14ac:dyDescent="0.35">
      <c r="C857" s="194"/>
      <c r="D857" s="137"/>
      <c r="E857" s="66"/>
      <c r="F857" s="55"/>
    </row>
    <row r="858" spans="3:6" ht="15" customHeight="1" x14ac:dyDescent="0.35">
      <c r="C858" s="194"/>
      <c r="D858" s="137"/>
      <c r="E858" s="66"/>
      <c r="F858" s="55"/>
    </row>
    <row r="859" spans="3:6" ht="15" customHeight="1" x14ac:dyDescent="0.35">
      <c r="C859" s="194"/>
      <c r="D859" s="137"/>
      <c r="E859" s="66"/>
      <c r="F859" s="55"/>
    </row>
    <row r="860" spans="3:6" ht="15" customHeight="1" x14ac:dyDescent="0.35">
      <c r="C860" s="194"/>
      <c r="D860" s="137"/>
      <c r="E860" s="66"/>
      <c r="F860" s="55"/>
    </row>
    <row r="861" spans="3:6" ht="15" customHeight="1" x14ac:dyDescent="0.35">
      <c r="C861" s="194"/>
      <c r="D861" s="137"/>
      <c r="E861" s="66"/>
      <c r="F861" s="55"/>
    </row>
    <row r="862" spans="3:6" ht="15" customHeight="1" x14ac:dyDescent="0.35">
      <c r="C862" s="194"/>
      <c r="D862" s="137"/>
      <c r="E862" s="66"/>
      <c r="F862" s="55"/>
    </row>
    <row r="863" spans="3:6" ht="15" customHeight="1" x14ac:dyDescent="0.35">
      <c r="C863" s="194"/>
      <c r="D863" s="137"/>
      <c r="E863" s="66"/>
      <c r="F863" s="55"/>
    </row>
    <row r="864" spans="3:6" ht="15" customHeight="1" x14ac:dyDescent="0.35">
      <c r="C864" s="194"/>
      <c r="D864" s="137"/>
      <c r="E864" s="66"/>
      <c r="F864" s="55"/>
    </row>
    <row r="865" spans="3:6" ht="15" customHeight="1" x14ac:dyDescent="0.35">
      <c r="C865" s="194"/>
      <c r="D865" s="137"/>
      <c r="E865" s="66"/>
      <c r="F865" s="55"/>
    </row>
    <row r="866" spans="3:6" ht="15" customHeight="1" x14ac:dyDescent="0.35">
      <c r="C866" s="194"/>
      <c r="D866" s="137"/>
      <c r="E866" s="66"/>
      <c r="F866" s="55"/>
    </row>
    <row r="867" spans="3:6" ht="15" customHeight="1" x14ac:dyDescent="0.35">
      <c r="C867" s="194"/>
      <c r="D867" s="137"/>
      <c r="E867" s="66"/>
      <c r="F867" s="55"/>
    </row>
    <row r="868" spans="3:6" ht="15" customHeight="1" x14ac:dyDescent="0.35">
      <c r="C868" s="194"/>
      <c r="D868" s="137"/>
      <c r="E868" s="66"/>
      <c r="F868" s="55"/>
    </row>
    <row r="869" spans="3:6" ht="15" customHeight="1" x14ac:dyDescent="0.35">
      <c r="C869" s="194"/>
      <c r="D869" s="137"/>
      <c r="E869" s="66"/>
      <c r="F869" s="55"/>
    </row>
    <row r="870" spans="3:6" ht="15" customHeight="1" x14ac:dyDescent="0.35">
      <c r="C870" s="194"/>
      <c r="D870" s="137"/>
      <c r="E870" s="66"/>
      <c r="F870" s="55"/>
    </row>
    <row r="871" spans="3:6" ht="15" customHeight="1" x14ac:dyDescent="0.35">
      <c r="C871" s="194"/>
      <c r="D871" s="137"/>
      <c r="E871" s="66"/>
      <c r="F871" s="55"/>
    </row>
    <row r="872" spans="3:6" ht="15" customHeight="1" x14ac:dyDescent="0.35">
      <c r="C872" s="194"/>
      <c r="D872" s="137"/>
      <c r="E872" s="66"/>
      <c r="F872" s="55"/>
    </row>
    <row r="873" spans="3:6" ht="15" customHeight="1" x14ac:dyDescent="0.35">
      <c r="C873" s="194"/>
      <c r="D873" s="137"/>
      <c r="E873" s="66"/>
      <c r="F873" s="55"/>
    </row>
    <row r="874" spans="3:6" ht="15" customHeight="1" x14ac:dyDescent="0.35">
      <c r="C874" s="194"/>
      <c r="D874" s="137"/>
      <c r="E874" s="66"/>
      <c r="F874" s="55"/>
    </row>
    <row r="875" spans="3:6" ht="15" customHeight="1" x14ac:dyDescent="0.35">
      <c r="C875" s="194"/>
      <c r="D875" s="137"/>
      <c r="E875" s="66"/>
      <c r="F875" s="55"/>
    </row>
    <row r="876" spans="3:6" ht="15" customHeight="1" x14ac:dyDescent="0.35">
      <c r="C876" s="194"/>
      <c r="D876" s="137"/>
      <c r="E876" s="66"/>
      <c r="F876" s="55"/>
    </row>
    <row r="877" spans="3:6" ht="15" customHeight="1" x14ac:dyDescent="0.35">
      <c r="C877" s="194"/>
      <c r="D877" s="137"/>
      <c r="E877" s="66"/>
      <c r="F877" s="55"/>
    </row>
    <row r="878" spans="3:6" ht="15" customHeight="1" x14ac:dyDescent="0.35">
      <c r="C878" s="194"/>
      <c r="D878" s="137"/>
      <c r="E878" s="66"/>
      <c r="F878" s="55"/>
    </row>
    <row r="879" spans="3:6" ht="15" customHeight="1" x14ac:dyDescent="0.35">
      <c r="C879" s="194"/>
      <c r="D879" s="137"/>
      <c r="E879" s="66"/>
      <c r="F879" s="55"/>
    </row>
    <row r="880" spans="3:6" ht="15" customHeight="1" x14ac:dyDescent="0.35">
      <c r="C880" s="194"/>
      <c r="D880" s="137"/>
      <c r="E880" s="66"/>
      <c r="F880" s="55"/>
    </row>
    <row r="881" spans="3:6" ht="15" customHeight="1" x14ac:dyDescent="0.35">
      <c r="C881" s="194"/>
      <c r="D881" s="137"/>
      <c r="E881" s="66"/>
      <c r="F881" s="55"/>
    </row>
    <row r="882" spans="3:6" ht="15" customHeight="1" x14ac:dyDescent="0.35">
      <c r="C882" s="194"/>
      <c r="D882" s="137"/>
      <c r="E882" s="66"/>
      <c r="F882" s="55"/>
    </row>
    <row r="883" spans="3:6" ht="15" customHeight="1" x14ac:dyDescent="0.35">
      <c r="C883" s="194"/>
      <c r="D883" s="137"/>
      <c r="E883" s="66"/>
      <c r="F883" s="55"/>
    </row>
    <row r="884" spans="3:6" ht="15" customHeight="1" x14ac:dyDescent="0.35">
      <c r="C884" s="194"/>
      <c r="D884" s="137"/>
      <c r="E884" s="66"/>
      <c r="F884" s="55"/>
    </row>
    <row r="885" spans="3:6" ht="15" customHeight="1" x14ac:dyDescent="0.35">
      <c r="C885" s="194"/>
      <c r="D885" s="137"/>
      <c r="E885" s="66"/>
      <c r="F885" s="55"/>
    </row>
    <row r="886" spans="3:6" ht="15" customHeight="1" x14ac:dyDescent="0.35">
      <c r="C886" s="194"/>
      <c r="D886" s="137"/>
      <c r="E886" s="66"/>
      <c r="F886" s="55"/>
    </row>
    <row r="887" spans="3:6" ht="15" customHeight="1" x14ac:dyDescent="0.35">
      <c r="C887" s="194"/>
      <c r="D887" s="137"/>
      <c r="E887" s="66"/>
      <c r="F887" s="55"/>
    </row>
    <row r="888" spans="3:6" ht="15" customHeight="1" x14ac:dyDescent="0.35">
      <c r="C888" s="194"/>
      <c r="D888" s="137"/>
      <c r="E888" s="66"/>
      <c r="F888" s="55"/>
    </row>
    <row r="889" spans="3:6" ht="15" customHeight="1" x14ac:dyDescent="0.35">
      <c r="C889" s="194"/>
      <c r="D889" s="137"/>
      <c r="E889" s="66"/>
      <c r="F889" s="55"/>
    </row>
    <row r="890" spans="3:6" ht="15" customHeight="1" x14ac:dyDescent="0.35">
      <c r="C890" s="194"/>
      <c r="D890" s="137"/>
      <c r="E890" s="66"/>
      <c r="F890" s="55"/>
    </row>
    <row r="891" spans="3:6" ht="15" customHeight="1" x14ac:dyDescent="0.35">
      <c r="C891" s="194"/>
      <c r="D891" s="137"/>
      <c r="E891" s="66"/>
      <c r="F891" s="55"/>
    </row>
    <row r="892" spans="3:6" ht="15" customHeight="1" x14ac:dyDescent="0.35">
      <c r="C892" s="194"/>
      <c r="D892" s="137"/>
      <c r="E892" s="66"/>
      <c r="F892" s="55"/>
    </row>
    <row r="893" spans="3:6" ht="15" customHeight="1" x14ac:dyDescent="0.35">
      <c r="C893" s="194"/>
      <c r="D893" s="137"/>
      <c r="E893" s="66"/>
      <c r="F893" s="55"/>
    </row>
    <row r="894" spans="3:6" ht="15" customHeight="1" x14ac:dyDescent="0.35">
      <c r="C894" s="194"/>
      <c r="D894" s="137"/>
      <c r="E894" s="66"/>
      <c r="F894" s="55"/>
    </row>
    <row r="895" spans="3:6" ht="15" customHeight="1" x14ac:dyDescent="0.35">
      <c r="C895" s="194"/>
      <c r="D895" s="137"/>
      <c r="E895" s="66"/>
      <c r="F895" s="55"/>
    </row>
    <row r="896" spans="3:6" ht="15" customHeight="1" x14ac:dyDescent="0.35">
      <c r="C896" s="194"/>
      <c r="D896" s="137"/>
      <c r="E896" s="66"/>
      <c r="F896" s="55"/>
    </row>
    <row r="897" spans="3:6" ht="15" customHeight="1" x14ac:dyDescent="0.35">
      <c r="C897" s="194"/>
      <c r="D897" s="137"/>
      <c r="E897" s="66"/>
      <c r="F897" s="55"/>
    </row>
    <row r="898" spans="3:6" ht="15" customHeight="1" x14ac:dyDescent="0.35">
      <c r="C898" s="194"/>
      <c r="D898" s="137"/>
      <c r="E898" s="66"/>
      <c r="F898" s="55"/>
    </row>
    <row r="899" spans="3:6" ht="15" customHeight="1" x14ac:dyDescent="0.35">
      <c r="C899" s="194"/>
      <c r="D899" s="137"/>
      <c r="E899" s="66"/>
      <c r="F899" s="55"/>
    </row>
    <row r="900" spans="3:6" ht="15" customHeight="1" x14ac:dyDescent="0.35">
      <c r="C900" s="194"/>
      <c r="D900" s="137"/>
      <c r="E900" s="66"/>
      <c r="F900" s="55"/>
    </row>
    <row r="901" spans="3:6" ht="15" customHeight="1" x14ac:dyDescent="0.35">
      <c r="C901" s="194"/>
      <c r="D901" s="137"/>
      <c r="E901" s="66"/>
      <c r="F901" s="55"/>
    </row>
    <row r="902" spans="3:6" ht="15" customHeight="1" x14ac:dyDescent="0.35">
      <c r="C902" s="194"/>
      <c r="D902" s="137"/>
      <c r="E902" s="66"/>
      <c r="F902" s="55"/>
    </row>
    <row r="903" spans="3:6" ht="15" customHeight="1" x14ac:dyDescent="0.35">
      <c r="C903" s="194"/>
      <c r="D903" s="137"/>
      <c r="E903" s="66"/>
      <c r="F903" s="55"/>
    </row>
    <row r="904" spans="3:6" ht="15" customHeight="1" x14ac:dyDescent="0.35">
      <c r="C904" s="194"/>
      <c r="D904" s="137"/>
      <c r="E904" s="66"/>
      <c r="F904" s="55"/>
    </row>
    <row r="905" spans="3:6" ht="15" customHeight="1" x14ac:dyDescent="0.35">
      <c r="C905" s="194"/>
      <c r="D905" s="137"/>
      <c r="E905" s="66"/>
      <c r="F905" s="55"/>
    </row>
    <row r="906" spans="3:6" ht="15" customHeight="1" x14ac:dyDescent="0.35">
      <c r="C906" s="194"/>
      <c r="D906" s="137"/>
      <c r="E906" s="66"/>
      <c r="F906" s="55"/>
    </row>
    <row r="907" spans="3:6" ht="15" customHeight="1" x14ac:dyDescent="0.35">
      <c r="C907" s="194"/>
      <c r="D907" s="137"/>
      <c r="E907" s="66"/>
      <c r="F907" s="55"/>
    </row>
    <row r="908" spans="3:6" ht="15" customHeight="1" x14ac:dyDescent="0.35">
      <c r="C908" s="194"/>
      <c r="D908" s="137"/>
      <c r="E908" s="66"/>
      <c r="F908" s="55"/>
    </row>
    <row r="909" spans="3:6" ht="15" customHeight="1" x14ac:dyDescent="0.35">
      <c r="C909" s="194"/>
      <c r="D909" s="137"/>
      <c r="E909" s="66"/>
      <c r="F909" s="55"/>
    </row>
    <row r="910" spans="3:6" ht="15" customHeight="1" x14ac:dyDescent="0.35">
      <c r="C910" s="194"/>
      <c r="D910" s="137"/>
      <c r="E910" s="66"/>
      <c r="F910" s="55"/>
    </row>
    <row r="911" spans="3:6" ht="15" customHeight="1" x14ac:dyDescent="0.35">
      <c r="C911" s="194"/>
      <c r="D911" s="137"/>
      <c r="E911" s="66"/>
      <c r="F911" s="55"/>
    </row>
    <row r="912" spans="3:6" ht="15" customHeight="1" x14ac:dyDescent="0.35">
      <c r="C912" s="194"/>
      <c r="D912" s="137"/>
      <c r="E912" s="66"/>
      <c r="F912" s="55"/>
    </row>
    <row r="913" spans="3:6" ht="15" customHeight="1" x14ac:dyDescent="0.35">
      <c r="C913" s="194"/>
      <c r="D913" s="137"/>
      <c r="E913" s="66"/>
      <c r="F913" s="55"/>
    </row>
    <row r="914" spans="3:6" ht="15" customHeight="1" x14ac:dyDescent="0.35">
      <c r="C914" s="194"/>
      <c r="D914" s="137"/>
      <c r="E914" s="66"/>
      <c r="F914" s="55"/>
    </row>
    <row r="915" spans="3:6" ht="15" customHeight="1" x14ac:dyDescent="0.35">
      <c r="C915" s="194"/>
      <c r="D915" s="137"/>
      <c r="E915" s="66"/>
      <c r="F915" s="55"/>
    </row>
    <row r="916" spans="3:6" ht="15" customHeight="1" x14ac:dyDescent="0.35">
      <c r="C916" s="194"/>
      <c r="D916" s="137"/>
      <c r="E916" s="66"/>
      <c r="F916" s="55"/>
    </row>
    <row r="917" spans="3:6" ht="15" customHeight="1" x14ac:dyDescent="0.35">
      <c r="C917" s="194"/>
      <c r="D917" s="137"/>
      <c r="E917" s="66"/>
      <c r="F917" s="55"/>
    </row>
    <row r="918" spans="3:6" ht="15" customHeight="1" x14ac:dyDescent="0.35">
      <c r="C918" s="194"/>
      <c r="D918" s="137"/>
      <c r="E918" s="66"/>
      <c r="F918" s="55"/>
    </row>
    <row r="919" spans="3:6" ht="15" customHeight="1" x14ac:dyDescent="0.35">
      <c r="C919" s="194"/>
      <c r="D919" s="137"/>
      <c r="E919" s="66"/>
      <c r="F919" s="55"/>
    </row>
    <row r="920" spans="3:6" ht="15" customHeight="1" x14ac:dyDescent="0.35">
      <c r="C920" s="194"/>
      <c r="D920" s="137"/>
      <c r="E920" s="66"/>
      <c r="F920" s="55"/>
    </row>
    <row r="921" spans="3:6" ht="15" customHeight="1" x14ac:dyDescent="0.35">
      <c r="C921" s="194"/>
      <c r="D921" s="137"/>
      <c r="E921" s="66"/>
      <c r="F921" s="55"/>
    </row>
    <row r="922" spans="3:6" ht="15" customHeight="1" x14ac:dyDescent="0.35">
      <c r="C922" s="194"/>
      <c r="D922" s="137"/>
      <c r="E922" s="66"/>
      <c r="F922" s="55"/>
    </row>
    <row r="923" spans="3:6" ht="15" customHeight="1" x14ac:dyDescent="0.35">
      <c r="C923" s="194"/>
      <c r="D923" s="137"/>
      <c r="E923" s="66"/>
      <c r="F923" s="55"/>
    </row>
    <row r="924" spans="3:6" ht="15" customHeight="1" x14ac:dyDescent="0.35">
      <c r="C924" s="194"/>
      <c r="D924" s="137"/>
      <c r="E924" s="66"/>
      <c r="F924" s="55"/>
    </row>
    <row r="925" spans="3:6" ht="15" customHeight="1" x14ac:dyDescent="0.35">
      <c r="C925" s="194"/>
      <c r="D925" s="137"/>
      <c r="E925" s="66"/>
      <c r="F925" s="55"/>
    </row>
    <row r="926" spans="3:6" ht="15" customHeight="1" x14ac:dyDescent="0.35">
      <c r="C926" s="194"/>
      <c r="D926" s="137"/>
      <c r="E926" s="66"/>
      <c r="F926" s="55"/>
    </row>
    <row r="927" spans="3:6" ht="15" customHeight="1" x14ac:dyDescent="0.35">
      <c r="C927" s="194"/>
      <c r="D927" s="137"/>
      <c r="E927" s="66"/>
      <c r="F927" s="55"/>
    </row>
    <row r="928" spans="3:6" ht="15" customHeight="1" x14ac:dyDescent="0.35">
      <c r="C928" s="194"/>
      <c r="D928" s="137"/>
      <c r="E928" s="66"/>
      <c r="F928" s="55"/>
    </row>
    <row r="929" spans="3:6" ht="15" customHeight="1" x14ac:dyDescent="0.35">
      <c r="C929" s="194"/>
      <c r="D929" s="137"/>
      <c r="E929" s="66"/>
      <c r="F929" s="55"/>
    </row>
    <row r="930" spans="3:6" ht="15" customHeight="1" x14ac:dyDescent="0.35">
      <c r="C930" s="194"/>
      <c r="D930" s="137"/>
      <c r="E930" s="66"/>
      <c r="F930" s="55"/>
    </row>
    <row r="931" spans="3:6" ht="15" customHeight="1" x14ac:dyDescent="0.35">
      <c r="C931" s="194"/>
      <c r="D931" s="137"/>
      <c r="E931" s="66"/>
      <c r="F931" s="55"/>
    </row>
    <row r="932" spans="3:6" ht="15" customHeight="1" x14ac:dyDescent="0.35">
      <c r="C932" s="194"/>
      <c r="D932" s="137"/>
      <c r="E932" s="66"/>
      <c r="F932" s="55"/>
    </row>
    <row r="933" spans="3:6" ht="15" customHeight="1" x14ac:dyDescent="0.35">
      <c r="C933" s="194"/>
      <c r="D933" s="137"/>
      <c r="E933" s="66"/>
      <c r="F933" s="55"/>
    </row>
    <row r="934" spans="3:6" ht="15" customHeight="1" x14ac:dyDescent="0.35">
      <c r="C934" s="194"/>
      <c r="D934" s="137"/>
      <c r="E934" s="66"/>
      <c r="F934" s="55"/>
    </row>
    <row r="935" spans="3:6" ht="15" customHeight="1" x14ac:dyDescent="0.35">
      <c r="C935" s="194"/>
      <c r="D935" s="137"/>
      <c r="E935" s="66"/>
      <c r="F935" s="55"/>
    </row>
    <row r="936" spans="3:6" ht="15" customHeight="1" x14ac:dyDescent="0.35">
      <c r="C936" s="194"/>
      <c r="D936" s="137"/>
      <c r="E936" s="66"/>
      <c r="F936" s="55"/>
    </row>
    <row r="937" spans="3:6" ht="15" customHeight="1" x14ac:dyDescent="0.35">
      <c r="C937" s="194"/>
      <c r="D937" s="137"/>
      <c r="E937" s="66"/>
      <c r="F937" s="55"/>
    </row>
    <row r="938" spans="3:6" ht="15" customHeight="1" x14ac:dyDescent="0.35">
      <c r="C938" s="194"/>
      <c r="D938" s="137"/>
      <c r="E938" s="66"/>
      <c r="F938" s="55"/>
    </row>
    <row r="939" spans="3:6" ht="15" customHeight="1" x14ac:dyDescent="0.35">
      <c r="C939" s="194"/>
      <c r="D939" s="137"/>
      <c r="E939" s="66"/>
      <c r="F939" s="55"/>
    </row>
    <row r="940" spans="3:6" ht="15" customHeight="1" x14ac:dyDescent="0.35">
      <c r="C940" s="194"/>
      <c r="D940" s="137"/>
      <c r="E940" s="66"/>
      <c r="F940" s="55"/>
    </row>
    <row r="941" spans="3:6" ht="15" customHeight="1" x14ac:dyDescent="0.35">
      <c r="C941" s="194"/>
      <c r="D941" s="137"/>
      <c r="E941" s="66"/>
      <c r="F941" s="55"/>
    </row>
    <row r="942" spans="3:6" ht="15" customHeight="1" x14ac:dyDescent="0.35">
      <c r="C942" s="194"/>
      <c r="D942" s="137"/>
      <c r="E942" s="66"/>
      <c r="F942" s="55"/>
    </row>
    <row r="943" spans="3:6" ht="15" customHeight="1" x14ac:dyDescent="0.35">
      <c r="C943" s="194"/>
      <c r="D943" s="137"/>
      <c r="E943" s="66"/>
      <c r="F943" s="55"/>
    </row>
    <row r="944" spans="3:6" ht="15" customHeight="1" x14ac:dyDescent="0.35">
      <c r="C944" s="194"/>
      <c r="D944" s="137"/>
      <c r="E944" s="66"/>
      <c r="F944" s="55"/>
    </row>
    <row r="945" spans="3:6" ht="15" customHeight="1" x14ac:dyDescent="0.35">
      <c r="C945" s="194"/>
      <c r="D945" s="137"/>
      <c r="E945" s="66"/>
      <c r="F945" s="55"/>
    </row>
    <row r="946" spans="3:6" ht="15" customHeight="1" x14ac:dyDescent="0.35">
      <c r="C946" s="194"/>
      <c r="D946" s="137"/>
      <c r="E946" s="66"/>
      <c r="F946" s="55"/>
    </row>
    <row r="947" spans="3:6" ht="15" customHeight="1" x14ac:dyDescent="0.35">
      <c r="C947" s="194"/>
      <c r="D947" s="137"/>
      <c r="E947" s="66"/>
      <c r="F947" s="55"/>
    </row>
    <row r="948" spans="3:6" ht="15" customHeight="1" x14ac:dyDescent="0.35">
      <c r="C948" s="194"/>
      <c r="D948" s="137"/>
      <c r="E948" s="66"/>
      <c r="F948" s="55"/>
    </row>
    <row r="949" spans="3:6" ht="15" customHeight="1" x14ac:dyDescent="0.35">
      <c r="C949" s="194"/>
      <c r="D949" s="137"/>
      <c r="E949" s="66"/>
      <c r="F949" s="55"/>
    </row>
    <row r="950" spans="3:6" ht="15" customHeight="1" x14ac:dyDescent="0.35">
      <c r="C950" s="194"/>
      <c r="D950" s="137"/>
      <c r="E950" s="66"/>
      <c r="F950" s="55"/>
    </row>
    <row r="951" spans="3:6" ht="15" customHeight="1" x14ac:dyDescent="0.35">
      <c r="C951" s="194"/>
      <c r="D951" s="137"/>
      <c r="E951" s="66"/>
      <c r="F951" s="55"/>
    </row>
    <row r="952" spans="3:6" ht="15" customHeight="1" x14ac:dyDescent="0.35">
      <c r="C952" s="194"/>
      <c r="D952" s="137"/>
      <c r="E952" s="66"/>
      <c r="F952" s="55"/>
    </row>
    <row r="953" spans="3:6" ht="15" customHeight="1" x14ac:dyDescent="0.35">
      <c r="C953" s="194"/>
      <c r="D953" s="137"/>
      <c r="E953" s="66"/>
      <c r="F953" s="55"/>
    </row>
    <row r="954" spans="3:6" ht="15" customHeight="1" x14ac:dyDescent="0.35">
      <c r="C954" s="194"/>
      <c r="D954" s="137"/>
      <c r="E954" s="66"/>
      <c r="F954" s="55"/>
    </row>
    <row r="955" spans="3:6" ht="15" customHeight="1" x14ac:dyDescent="0.35">
      <c r="C955" s="194"/>
      <c r="D955" s="137"/>
      <c r="E955" s="66"/>
      <c r="F955" s="55"/>
    </row>
    <row r="956" spans="3:6" ht="15" customHeight="1" x14ac:dyDescent="0.35">
      <c r="C956" s="194"/>
      <c r="D956" s="137"/>
      <c r="E956" s="66"/>
      <c r="F956" s="55"/>
    </row>
    <row r="957" spans="3:6" ht="15" customHeight="1" x14ac:dyDescent="0.35">
      <c r="C957" s="194"/>
      <c r="D957" s="137"/>
      <c r="E957" s="66"/>
      <c r="F957" s="55"/>
    </row>
    <row r="958" spans="3:6" ht="15" customHeight="1" x14ac:dyDescent="0.35">
      <c r="C958" s="194"/>
      <c r="D958" s="137"/>
      <c r="E958" s="66"/>
      <c r="F958" s="55"/>
    </row>
    <row r="959" spans="3:6" ht="15" customHeight="1" x14ac:dyDescent="0.35">
      <c r="C959" s="194"/>
      <c r="D959" s="137"/>
      <c r="E959" s="66"/>
      <c r="F959" s="55"/>
    </row>
    <row r="960" spans="3:6" ht="15" customHeight="1" x14ac:dyDescent="0.35">
      <c r="C960" s="194"/>
      <c r="D960" s="137"/>
      <c r="E960" s="66"/>
      <c r="F960" s="55"/>
    </row>
    <row r="961" spans="3:6" ht="15" customHeight="1" x14ac:dyDescent="0.35">
      <c r="C961" s="194"/>
      <c r="D961" s="137"/>
      <c r="E961" s="66"/>
      <c r="F961" s="55"/>
    </row>
    <row r="962" spans="3:6" ht="15" customHeight="1" x14ac:dyDescent="0.35">
      <c r="C962" s="194"/>
      <c r="D962" s="137"/>
      <c r="E962" s="66"/>
      <c r="F962" s="55"/>
    </row>
    <row r="963" spans="3:6" ht="15" customHeight="1" x14ac:dyDescent="0.35">
      <c r="C963" s="194"/>
      <c r="D963" s="137"/>
      <c r="E963" s="66"/>
      <c r="F963" s="55"/>
    </row>
    <row r="964" spans="3:6" ht="15" customHeight="1" x14ac:dyDescent="0.35">
      <c r="C964" s="194"/>
      <c r="D964" s="137"/>
      <c r="E964" s="66"/>
      <c r="F964" s="55"/>
    </row>
    <row r="965" spans="3:6" ht="15" customHeight="1" x14ac:dyDescent="0.35">
      <c r="C965" s="194"/>
      <c r="D965" s="137"/>
      <c r="E965" s="66"/>
      <c r="F965" s="55"/>
    </row>
    <row r="966" spans="3:6" ht="15" customHeight="1" x14ac:dyDescent="0.35">
      <c r="C966" s="194"/>
      <c r="D966" s="137"/>
      <c r="E966" s="66"/>
      <c r="F966" s="55"/>
    </row>
    <row r="967" spans="3:6" ht="15" customHeight="1" x14ac:dyDescent="0.35">
      <c r="C967" s="194"/>
      <c r="D967" s="137"/>
      <c r="E967" s="66"/>
      <c r="F967" s="55"/>
    </row>
    <row r="968" spans="3:6" ht="15" customHeight="1" x14ac:dyDescent="0.35">
      <c r="C968" s="194"/>
      <c r="D968" s="137"/>
      <c r="E968" s="66"/>
      <c r="F968" s="55"/>
    </row>
    <row r="969" spans="3:6" ht="15" customHeight="1" x14ac:dyDescent="0.35">
      <c r="C969" s="194"/>
      <c r="D969" s="137"/>
      <c r="E969" s="66"/>
      <c r="F969" s="55"/>
    </row>
    <row r="970" spans="3:6" ht="15" customHeight="1" x14ac:dyDescent="0.35">
      <c r="C970" s="194"/>
      <c r="D970" s="137"/>
      <c r="E970" s="66"/>
      <c r="F970" s="55"/>
    </row>
    <row r="971" spans="3:6" ht="15" customHeight="1" x14ac:dyDescent="0.35">
      <c r="C971" s="194"/>
      <c r="D971" s="137"/>
      <c r="E971" s="66"/>
      <c r="F971" s="55"/>
    </row>
    <row r="972" spans="3:6" ht="15" customHeight="1" x14ac:dyDescent="0.35">
      <c r="C972" s="194"/>
      <c r="D972" s="137"/>
      <c r="E972" s="66"/>
      <c r="F972" s="55"/>
    </row>
    <row r="973" spans="3:6" ht="15" customHeight="1" x14ac:dyDescent="0.35">
      <c r="C973" s="194"/>
      <c r="D973" s="137"/>
      <c r="E973" s="66"/>
      <c r="F973" s="55"/>
    </row>
    <row r="974" spans="3:6" ht="15" customHeight="1" x14ac:dyDescent="0.35">
      <c r="C974" s="194"/>
      <c r="D974" s="137"/>
      <c r="E974" s="66"/>
      <c r="F974" s="55"/>
    </row>
    <row r="975" spans="3:6" ht="15" customHeight="1" x14ac:dyDescent="0.35">
      <c r="C975" s="194"/>
      <c r="D975" s="137"/>
      <c r="E975" s="66"/>
      <c r="F975" s="55"/>
    </row>
    <row r="976" spans="3:6" ht="15" customHeight="1" x14ac:dyDescent="0.35">
      <c r="C976" s="194"/>
      <c r="D976" s="137"/>
      <c r="E976" s="66"/>
      <c r="F976" s="55"/>
    </row>
    <row r="977" spans="3:6" ht="15" customHeight="1" x14ac:dyDescent="0.35">
      <c r="C977" s="194"/>
      <c r="D977" s="137"/>
      <c r="E977" s="66"/>
      <c r="F977" s="55"/>
    </row>
    <row r="978" spans="3:6" ht="15" customHeight="1" x14ac:dyDescent="0.35">
      <c r="C978" s="194"/>
      <c r="D978" s="137"/>
      <c r="E978" s="66"/>
      <c r="F978" s="55"/>
    </row>
    <row r="979" spans="3:6" ht="15" customHeight="1" x14ac:dyDescent="0.35">
      <c r="C979" s="194"/>
      <c r="D979" s="137"/>
      <c r="E979" s="66"/>
      <c r="F979" s="55"/>
    </row>
    <row r="980" spans="3:6" ht="15" customHeight="1" x14ac:dyDescent="0.35">
      <c r="C980" s="194"/>
      <c r="D980" s="137"/>
      <c r="E980" s="66"/>
      <c r="F980" s="55"/>
    </row>
    <row r="981" spans="3:6" ht="15" customHeight="1" x14ac:dyDescent="0.35">
      <c r="C981" s="194"/>
      <c r="D981" s="137"/>
      <c r="E981" s="66"/>
      <c r="F981" s="55"/>
    </row>
    <row r="982" spans="3:6" ht="15" customHeight="1" x14ac:dyDescent="0.35">
      <c r="C982" s="194"/>
      <c r="D982" s="137"/>
      <c r="E982" s="66"/>
      <c r="F982" s="55"/>
    </row>
    <row r="983" spans="3:6" ht="15" customHeight="1" x14ac:dyDescent="0.35">
      <c r="C983" s="194"/>
      <c r="D983" s="137"/>
      <c r="E983" s="66"/>
      <c r="F983" s="55"/>
    </row>
    <row r="984" spans="3:6" ht="15" customHeight="1" x14ac:dyDescent="0.35">
      <c r="C984" s="194"/>
      <c r="D984" s="137"/>
      <c r="E984" s="66"/>
      <c r="F984" s="55"/>
    </row>
    <row r="985" spans="3:6" ht="15" customHeight="1" x14ac:dyDescent="0.35">
      <c r="C985" s="194"/>
      <c r="D985" s="137"/>
      <c r="E985" s="66"/>
      <c r="F985" s="55"/>
    </row>
    <row r="986" spans="3:6" ht="15" customHeight="1" x14ac:dyDescent="0.35">
      <c r="C986" s="194"/>
      <c r="D986" s="137"/>
      <c r="E986" s="66"/>
      <c r="F986" s="55"/>
    </row>
    <row r="987" spans="3:6" ht="15" customHeight="1" x14ac:dyDescent="0.35">
      <c r="C987" s="194"/>
      <c r="D987" s="137"/>
      <c r="E987" s="66"/>
      <c r="F987" s="55"/>
    </row>
    <row r="988" spans="3:6" ht="15" customHeight="1" x14ac:dyDescent="0.35">
      <c r="C988" s="194"/>
      <c r="D988" s="137"/>
      <c r="E988" s="66"/>
      <c r="F988" s="55"/>
    </row>
    <row r="989" spans="3:6" ht="15" customHeight="1" x14ac:dyDescent="0.35">
      <c r="C989" s="194"/>
      <c r="D989" s="137"/>
      <c r="E989" s="66"/>
      <c r="F989" s="55"/>
    </row>
    <row r="990" spans="3:6" ht="15" customHeight="1" x14ac:dyDescent="0.35">
      <c r="C990" s="194"/>
      <c r="D990" s="137"/>
      <c r="E990" s="66"/>
      <c r="F990" s="55"/>
    </row>
    <row r="991" spans="3:6" ht="15" customHeight="1" x14ac:dyDescent="0.35">
      <c r="C991" s="194"/>
      <c r="D991" s="137"/>
      <c r="E991" s="66"/>
      <c r="F991" s="55"/>
    </row>
    <row r="992" spans="3:6" ht="15" customHeight="1" x14ac:dyDescent="0.35">
      <c r="C992" s="194"/>
      <c r="D992" s="137"/>
      <c r="E992" s="66"/>
      <c r="F992" s="55"/>
    </row>
    <row r="993" spans="3:6" ht="15" customHeight="1" x14ac:dyDescent="0.35">
      <c r="C993" s="194"/>
      <c r="D993" s="137"/>
      <c r="E993" s="66"/>
      <c r="F993" s="55"/>
    </row>
    <row r="994" spans="3:6" ht="15" customHeight="1" x14ac:dyDescent="0.35">
      <c r="C994" s="194"/>
      <c r="D994" s="137"/>
      <c r="E994" s="66"/>
      <c r="F994" s="55"/>
    </row>
    <row r="995" spans="3:6" ht="15" customHeight="1" x14ac:dyDescent="0.35">
      <c r="C995" s="194"/>
      <c r="D995" s="137"/>
      <c r="E995" s="66"/>
      <c r="F995" s="55"/>
    </row>
    <row r="996" spans="3:6" ht="15" customHeight="1" x14ac:dyDescent="0.35">
      <c r="C996" s="194"/>
      <c r="D996" s="137"/>
      <c r="E996" s="66"/>
      <c r="F996" s="55"/>
    </row>
    <row r="997" spans="3:6" ht="15" customHeight="1" x14ac:dyDescent="0.35">
      <c r="C997" s="194"/>
      <c r="D997" s="137"/>
      <c r="E997" s="66"/>
      <c r="F997" s="55"/>
    </row>
    <row r="998" spans="3:6" ht="15" customHeight="1" x14ac:dyDescent="0.35">
      <c r="C998" s="194"/>
      <c r="D998" s="137"/>
      <c r="E998" s="66"/>
      <c r="F998" s="55"/>
    </row>
    <row r="999" spans="3:6" ht="15" customHeight="1" x14ac:dyDescent="0.35">
      <c r="C999" s="194"/>
      <c r="D999" s="137"/>
      <c r="E999" s="66"/>
      <c r="F999" s="55"/>
    </row>
    <row r="1000" spans="3:6" ht="15" customHeight="1" x14ac:dyDescent="0.35">
      <c r="C1000" s="194"/>
      <c r="D1000" s="137"/>
      <c r="E1000" s="66"/>
      <c r="F1000" s="55"/>
    </row>
  </sheetData>
  <sheetProtection algorithmName="SHA-512" hashValue="DUwIURAXIhgvrf26ljD0L8DswClFzlDjBSI44rQO2X4S/1IukRNJyiiOTiLBwvM4OQ+ViknJoHft+PuPNwT4xA==" saltValue="pglxzRitTyhuQwHarsBOJw==" spinCount="100000" sheet="1" scenarios="1" formatCells="0" formatColumns="0" insertRows="0" deleteRows="0" autoFilter="0"/>
  <autoFilter ref="A5:A45" xr:uid="{00000000-0009-0000-0000-000004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2016, Somatik
Skema 5</oddHeader>
    <oddFooter>Side &amp;P</oddFooter>
  </headerFooter>
  <rowBreaks count="1" manualBreakCount="1">
    <brk id="1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T1016"/>
  <sheetViews>
    <sheetView showGridLines="0" zoomScaleNormal="100" zoomScalePageLayoutView="115" workbookViewId="0"/>
  </sheetViews>
  <sheetFormatPr defaultColWidth="0" defaultRowHeight="15" customHeight="1" x14ac:dyDescent="0.35"/>
  <cols>
    <col min="1" max="1" width="42.54296875" bestFit="1" customWidth="1"/>
    <col min="2" max="2" width="81.7265625" bestFit="1" customWidth="1"/>
    <col min="3" max="3" width="15.7265625" style="174" customWidth="1"/>
    <col min="4" max="4" width="15.7265625" style="83" customWidth="1"/>
    <col min="5" max="5" width="15.7265625" style="62" customWidth="1"/>
    <col min="6" max="6" width="15.7265625" style="54" customWidth="1"/>
    <col min="7" max="7" width="15.7265625" style="5" customWidth="1"/>
    <col min="8" max="8" width="15.7265625" customWidth="1"/>
    <col min="9" max="9" width="60.26953125" customWidth="1"/>
    <col min="10" max="20" width="0" style="8" hidden="1" customWidth="1"/>
    <col min="21" max="16384" width="9.1796875" style="8" hidden="1"/>
  </cols>
  <sheetData>
    <row r="1" spans="1:15" ht="15" customHeight="1" x14ac:dyDescent="0.35">
      <c r="A1" s="15" t="s">
        <v>40</v>
      </c>
      <c r="B1" s="1"/>
      <c r="C1" s="1"/>
      <c r="D1" s="1"/>
      <c r="E1" s="1"/>
      <c r="F1" s="1"/>
    </row>
    <row r="2" spans="1:15" ht="15" customHeight="1" x14ac:dyDescent="0.35">
      <c r="A2" s="16"/>
      <c r="B2" s="233" t="s">
        <v>14</v>
      </c>
      <c r="C2" s="233"/>
      <c r="D2" s="233"/>
      <c r="E2" s="233"/>
      <c r="F2" s="233"/>
      <c r="G2" s="233"/>
      <c r="H2" s="233"/>
      <c r="I2" s="233"/>
    </row>
    <row r="3" spans="1:15" ht="15" customHeight="1" x14ac:dyDescent="0.35">
      <c r="A3" s="16"/>
      <c r="B3" s="233"/>
      <c r="C3" s="233"/>
      <c r="D3" s="233"/>
      <c r="E3" s="233"/>
      <c r="F3" s="233"/>
      <c r="G3" s="233"/>
      <c r="H3" s="233"/>
      <c r="I3" s="233"/>
    </row>
    <row r="4" spans="1:15" ht="15" customHeight="1" x14ac:dyDescent="0.35">
      <c r="A4" s="16"/>
      <c r="C4" s="194"/>
      <c r="D4" s="137"/>
      <c r="E4" s="66"/>
      <c r="F4" s="55"/>
    </row>
    <row r="5" spans="1:15" ht="15" customHeight="1" x14ac:dyDescent="0.35">
      <c r="A5" s="17" t="s">
        <v>9</v>
      </c>
      <c r="C5" s="195">
        <v>2020</v>
      </c>
      <c r="D5" s="145">
        <v>2019</v>
      </c>
      <c r="E5" s="69">
        <v>2018</v>
      </c>
      <c r="F5" s="59">
        <v>2017</v>
      </c>
      <c r="G5" s="27" t="s">
        <v>57</v>
      </c>
      <c r="H5" s="2" t="s">
        <v>10</v>
      </c>
      <c r="I5" s="4" t="s">
        <v>11</v>
      </c>
    </row>
    <row r="6" spans="1:15" ht="15" customHeight="1" x14ac:dyDescent="0.35">
      <c r="A6" s="34" t="s">
        <v>41</v>
      </c>
      <c r="B6" s="35"/>
      <c r="C6" s="222"/>
      <c r="D6" s="163"/>
      <c r="E6" s="163"/>
      <c r="F6" s="163"/>
      <c r="G6" s="60"/>
      <c r="H6" s="33"/>
      <c r="I6" s="33"/>
    </row>
    <row r="7" spans="1:15" ht="15" customHeight="1" x14ac:dyDescent="0.35">
      <c r="A7" s="212" t="s">
        <v>41</v>
      </c>
      <c r="B7" s="215" t="s">
        <v>48</v>
      </c>
      <c r="C7" s="223"/>
      <c r="D7" s="224"/>
      <c r="E7" s="224"/>
      <c r="F7" s="224">
        <v>0</v>
      </c>
      <c r="G7" s="110">
        <f t="shared" ref="G7:G70" si="0">IF(ISERROR(C7- D7)=TRUE,"",C7 - D7)</f>
        <v>0</v>
      </c>
      <c r="H7" s="111" t="str">
        <f t="shared" ref="H7:H7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52"/>
      <c r="J7" s="192"/>
      <c r="K7" s="192"/>
      <c r="L7" s="192"/>
      <c r="M7" s="192"/>
      <c r="N7" s="192"/>
      <c r="O7" s="192"/>
    </row>
    <row r="8" spans="1:15" ht="15" customHeight="1" x14ac:dyDescent="0.35">
      <c r="A8" s="212" t="s">
        <v>41</v>
      </c>
      <c r="B8" s="221" t="s">
        <v>58</v>
      </c>
      <c r="C8" s="226">
        <v>4133</v>
      </c>
      <c r="D8" s="227">
        <v>3380.857</v>
      </c>
      <c r="E8" s="227">
        <v>2462.9160000000002</v>
      </c>
      <c r="F8" s="227">
        <v>0</v>
      </c>
      <c r="G8" s="112">
        <f t="shared" si="0"/>
        <v>752.14300000000003</v>
      </c>
      <c r="H8" s="113" t="str">
        <f t="shared" si="1"/>
        <v>22,2%▲</v>
      </c>
      <c r="I8" s="175"/>
      <c r="J8" s="192"/>
      <c r="K8" s="192"/>
      <c r="L8" s="192"/>
      <c r="M8" s="192"/>
      <c r="N8" s="192"/>
      <c r="O8" s="192"/>
    </row>
    <row r="9" spans="1:15" ht="15" customHeight="1" x14ac:dyDescent="0.35">
      <c r="A9" s="212" t="s">
        <v>41</v>
      </c>
      <c r="B9" s="104" t="s">
        <v>59</v>
      </c>
      <c r="C9" s="134"/>
      <c r="D9" s="106"/>
      <c r="E9" s="106"/>
      <c r="F9" s="106">
        <v>0</v>
      </c>
      <c r="G9" s="110">
        <f t="shared" si="0"/>
        <v>0</v>
      </c>
      <c r="H9" s="111" t="str">
        <f t="shared" si="1"/>
        <v/>
      </c>
      <c r="I9" s="152"/>
      <c r="J9" s="192"/>
      <c r="K9" s="192"/>
      <c r="L9" s="192"/>
      <c r="M9" s="192"/>
      <c r="N9" s="192"/>
      <c r="O9" s="192"/>
    </row>
    <row r="10" spans="1:15" ht="15" customHeight="1" x14ac:dyDescent="0.35">
      <c r="A10" s="212" t="s">
        <v>41</v>
      </c>
      <c r="B10" s="221" t="s">
        <v>60</v>
      </c>
      <c r="C10" s="226"/>
      <c r="D10" s="227"/>
      <c r="E10" s="227"/>
      <c r="F10" s="227">
        <v>0</v>
      </c>
      <c r="G10" s="112">
        <f t="shared" si="0"/>
        <v>0</v>
      </c>
      <c r="H10" s="113" t="str">
        <f t="shared" si="1"/>
        <v/>
      </c>
      <c r="I10" s="171"/>
      <c r="J10" s="192"/>
      <c r="K10" s="192"/>
      <c r="L10" s="192"/>
      <c r="M10" s="192"/>
      <c r="N10" s="192"/>
      <c r="O10" s="192"/>
    </row>
    <row r="11" spans="1:15" ht="15" customHeight="1" x14ac:dyDescent="0.35">
      <c r="A11" s="212" t="s">
        <v>41</v>
      </c>
      <c r="B11" s="215" t="s">
        <v>61</v>
      </c>
      <c r="C11" s="223">
        <v>23411</v>
      </c>
      <c r="D11" s="224">
        <v>22221.485000000001</v>
      </c>
      <c r="E11" s="224">
        <v>23599.073</v>
      </c>
      <c r="F11" s="224">
        <v>18034.962365832202</v>
      </c>
      <c r="G11" s="110">
        <f t="shared" si="0"/>
        <v>1189.5149999999994</v>
      </c>
      <c r="H11" s="111" t="str">
        <f t="shared" si="1"/>
        <v>5,4%</v>
      </c>
      <c r="I11" s="152"/>
      <c r="J11" s="192"/>
      <c r="K11" s="192"/>
      <c r="L11" s="192"/>
      <c r="M11" s="192"/>
      <c r="N11" s="192"/>
      <c r="O11" s="192"/>
    </row>
    <row r="12" spans="1:15" ht="15" customHeight="1" x14ac:dyDescent="0.35">
      <c r="A12" s="212" t="s">
        <v>41</v>
      </c>
      <c r="B12" s="221" t="s">
        <v>62</v>
      </c>
      <c r="C12" s="226"/>
      <c r="D12" s="227"/>
      <c r="E12" s="227"/>
      <c r="F12" s="227">
        <v>0</v>
      </c>
      <c r="G12" s="112">
        <f t="shared" si="0"/>
        <v>0</v>
      </c>
      <c r="H12" s="113" t="str">
        <f t="shared" si="1"/>
        <v/>
      </c>
      <c r="I12" s="171"/>
      <c r="J12" s="192"/>
      <c r="K12" s="192"/>
      <c r="L12" s="192"/>
      <c r="M12" s="192"/>
      <c r="N12" s="192"/>
      <c r="O12" s="192"/>
    </row>
    <row r="13" spans="1:15" ht="15" customHeight="1" x14ac:dyDescent="0.35">
      <c r="A13" s="212" t="s">
        <v>41</v>
      </c>
      <c r="B13" s="104" t="s">
        <v>63</v>
      </c>
      <c r="C13" s="134"/>
      <c r="D13" s="106"/>
      <c r="E13" s="106"/>
      <c r="F13" s="106">
        <v>0</v>
      </c>
      <c r="G13" s="110">
        <f t="shared" si="0"/>
        <v>0</v>
      </c>
      <c r="H13" s="111" t="str">
        <f t="shared" si="1"/>
        <v/>
      </c>
      <c r="I13" s="150"/>
      <c r="J13" s="192"/>
      <c r="K13" s="192"/>
      <c r="L13" s="192"/>
      <c r="M13" s="192"/>
      <c r="N13" s="192"/>
      <c r="O13" s="192"/>
    </row>
    <row r="14" spans="1:15" s="29" customFormat="1" ht="15" customHeight="1" x14ac:dyDescent="0.35">
      <c r="A14" s="212" t="s">
        <v>41</v>
      </c>
      <c r="B14" s="107" t="s">
        <v>64</v>
      </c>
      <c r="C14" s="135">
        <v>2463</v>
      </c>
      <c r="D14" s="108">
        <v>2341</v>
      </c>
      <c r="E14" s="108">
        <v>3601.7330000000002</v>
      </c>
      <c r="F14" s="108">
        <v>0</v>
      </c>
      <c r="G14" s="112">
        <f t="shared" si="0"/>
        <v>122</v>
      </c>
      <c r="H14" s="113" t="str">
        <f t="shared" si="1"/>
        <v>5,2%</v>
      </c>
      <c r="I14" s="151"/>
      <c r="J14" s="28"/>
      <c r="K14" s="28"/>
      <c r="L14" s="28"/>
      <c r="M14" s="28"/>
      <c r="N14" s="28"/>
      <c r="O14" s="28"/>
    </row>
    <row r="15" spans="1:15" ht="15" customHeight="1" x14ac:dyDescent="0.35">
      <c r="A15" s="212" t="s">
        <v>41</v>
      </c>
      <c r="B15" s="104" t="s">
        <v>65</v>
      </c>
      <c r="C15" s="134"/>
      <c r="D15" s="106"/>
      <c r="E15" s="106"/>
      <c r="F15" s="106">
        <v>0</v>
      </c>
      <c r="G15" s="110">
        <f t="shared" si="0"/>
        <v>0</v>
      </c>
      <c r="H15" s="111" t="str">
        <f t="shared" si="1"/>
        <v/>
      </c>
      <c r="I15" s="150"/>
      <c r="J15" s="192"/>
      <c r="K15" s="192"/>
      <c r="L15" s="192"/>
      <c r="M15" s="192"/>
      <c r="N15" s="192"/>
      <c r="O15" s="192"/>
    </row>
    <row r="16" spans="1:15" ht="15" customHeight="1" x14ac:dyDescent="0.35">
      <c r="A16" s="212" t="s">
        <v>41</v>
      </c>
      <c r="B16" s="221" t="s">
        <v>66</v>
      </c>
      <c r="C16" s="226"/>
      <c r="D16" s="227">
        <v>1845.704</v>
      </c>
      <c r="E16" s="227">
        <v>2096.5169999999998</v>
      </c>
      <c r="F16" s="227">
        <v>2212.4083000000001</v>
      </c>
      <c r="G16" s="112">
        <f t="shared" si="0"/>
        <v>-1845.704</v>
      </c>
      <c r="H16" s="113" t="str">
        <f t="shared" si="1"/>
        <v>-100,0%▼</v>
      </c>
      <c r="I16" s="171"/>
      <c r="J16" s="192"/>
      <c r="K16" s="192"/>
      <c r="L16" s="192"/>
      <c r="M16" s="192"/>
      <c r="N16" s="192"/>
      <c r="O16" s="192"/>
    </row>
    <row r="17" spans="1:15" ht="15" customHeight="1" x14ac:dyDescent="0.35">
      <c r="A17" s="212" t="s">
        <v>41</v>
      </c>
      <c r="B17" s="215" t="s">
        <v>67</v>
      </c>
      <c r="C17" s="223"/>
      <c r="D17" s="224"/>
      <c r="E17" s="224"/>
      <c r="F17" s="224">
        <v>0</v>
      </c>
      <c r="G17" s="110">
        <f t="shared" si="0"/>
        <v>0</v>
      </c>
      <c r="H17" s="111" t="str">
        <f t="shared" si="1"/>
        <v/>
      </c>
      <c r="I17" s="152"/>
      <c r="J17" s="192"/>
      <c r="K17" s="192"/>
      <c r="L17" s="192"/>
      <c r="M17" s="192"/>
      <c r="N17" s="192"/>
      <c r="O17" s="192"/>
    </row>
    <row r="18" spans="1:15" ht="15" customHeight="1" x14ac:dyDescent="0.35">
      <c r="A18" s="212" t="s">
        <v>41</v>
      </c>
      <c r="B18" s="107" t="s">
        <v>68</v>
      </c>
      <c r="C18" s="135"/>
      <c r="D18" s="108"/>
      <c r="E18" s="108">
        <v>0</v>
      </c>
      <c r="F18" s="108">
        <v>0</v>
      </c>
      <c r="G18" s="112">
        <f t="shared" si="0"/>
        <v>0</v>
      </c>
      <c r="H18" s="113" t="str">
        <f t="shared" si="1"/>
        <v/>
      </c>
      <c r="I18" s="151"/>
      <c r="J18" s="192"/>
      <c r="K18" s="192"/>
      <c r="L18" s="192"/>
      <c r="M18" s="192"/>
      <c r="N18" s="192"/>
      <c r="O18" s="192"/>
    </row>
    <row r="19" spans="1:15" ht="15" customHeight="1" x14ac:dyDescent="0.35">
      <c r="A19" s="212" t="s">
        <v>41</v>
      </c>
      <c r="B19" s="215" t="s">
        <v>69</v>
      </c>
      <c r="C19" s="223"/>
      <c r="D19" s="224"/>
      <c r="E19" s="224"/>
      <c r="F19" s="224">
        <v>0</v>
      </c>
      <c r="G19" s="110">
        <f t="shared" si="0"/>
        <v>0</v>
      </c>
      <c r="H19" s="111" t="str">
        <f t="shared" si="1"/>
        <v/>
      </c>
      <c r="I19" s="152"/>
      <c r="J19" s="192"/>
      <c r="K19" s="192"/>
      <c r="L19" s="192"/>
      <c r="M19" s="192"/>
      <c r="N19" s="192"/>
      <c r="O19" s="192"/>
    </row>
    <row r="20" spans="1:15" ht="15" customHeight="1" x14ac:dyDescent="0.35">
      <c r="A20" s="212" t="s">
        <v>41</v>
      </c>
      <c r="B20" s="107" t="s">
        <v>70</v>
      </c>
      <c r="C20" s="135"/>
      <c r="D20" s="108"/>
      <c r="E20" s="108"/>
      <c r="F20" s="108">
        <v>0</v>
      </c>
      <c r="G20" s="112">
        <f t="shared" si="0"/>
        <v>0</v>
      </c>
      <c r="H20" s="113" t="str">
        <f t="shared" si="1"/>
        <v/>
      </c>
      <c r="I20" s="151"/>
      <c r="J20" s="192"/>
      <c r="K20" s="192"/>
      <c r="L20" s="192"/>
      <c r="M20" s="192"/>
      <c r="N20" s="192"/>
      <c r="O20" s="192"/>
    </row>
    <row r="21" spans="1:15" ht="15" customHeight="1" x14ac:dyDescent="0.35">
      <c r="A21" s="212" t="s">
        <v>41</v>
      </c>
      <c r="B21" s="215" t="s">
        <v>71</v>
      </c>
      <c r="C21" s="223"/>
      <c r="D21" s="224"/>
      <c r="E21" s="224"/>
      <c r="F21" s="224">
        <v>0</v>
      </c>
      <c r="G21" s="110">
        <f t="shared" si="0"/>
        <v>0</v>
      </c>
      <c r="H21" s="111" t="str">
        <f t="shared" si="1"/>
        <v/>
      </c>
      <c r="I21" s="152"/>
      <c r="J21" s="192"/>
      <c r="K21" s="192"/>
      <c r="L21" s="192"/>
      <c r="M21" s="192"/>
      <c r="N21" s="192"/>
      <c r="O21" s="192"/>
    </row>
    <row r="22" spans="1:15" ht="15" customHeight="1" x14ac:dyDescent="0.35">
      <c r="A22" s="212" t="s">
        <v>41</v>
      </c>
      <c r="B22" s="107" t="s">
        <v>72</v>
      </c>
      <c r="C22" s="135"/>
      <c r="D22" s="108"/>
      <c r="E22" s="108"/>
      <c r="F22" s="108">
        <v>-12.112399999999999</v>
      </c>
      <c r="G22" s="112">
        <f t="shared" si="0"/>
        <v>0</v>
      </c>
      <c r="H22" s="113" t="str">
        <f t="shared" si="1"/>
        <v/>
      </c>
      <c r="I22" s="151"/>
      <c r="J22" s="192"/>
      <c r="K22" s="192"/>
      <c r="L22" s="192"/>
      <c r="M22" s="192"/>
      <c r="N22" s="192"/>
      <c r="O22" s="192"/>
    </row>
    <row r="23" spans="1:15" ht="15" customHeight="1" x14ac:dyDescent="0.35">
      <c r="A23" s="212" t="s">
        <v>41</v>
      </c>
      <c r="B23" s="215" t="s">
        <v>73</v>
      </c>
      <c r="C23" s="223"/>
      <c r="D23" s="224"/>
      <c r="E23" s="224"/>
      <c r="F23" s="224">
        <v>-62.992800000000003</v>
      </c>
      <c r="G23" s="110">
        <f t="shared" si="0"/>
        <v>0</v>
      </c>
      <c r="H23" s="111" t="str">
        <f t="shared" si="1"/>
        <v/>
      </c>
      <c r="I23" s="152"/>
      <c r="J23" s="192"/>
      <c r="K23" s="192"/>
      <c r="L23" s="192"/>
      <c r="M23" s="192"/>
      <c r="N23" s="192"/>
      <c r="O23" s="192"/>
    </row>
    <row r="24" spans="1:15" ht="15" customHeight="1" x14ac:dyDescent="0.35">
      <c r="A24" s="212" t="s">
        <v>41</v>
      </c>
      <c r="B24" s="107" t="s">
        <v>74</v>
      </c>
      <c r="C24" s="135"/>
      <c r="D24" s="108"/>
      <c r="E24" s="108"/>
      <c r="F24" s="108">
        <v>0</v>
      </c>
      <c r="G24" s="112">
        <f t="shared" si="0"/>
        <v>0</v>
      </c>
      <c r="H24" s="113" t="str">
        <f t="shared" si="1"/>
        <v/>
      </c>
      <c r="I24" s="151"/>
      <c r="J24" s="192"/>
      <c r="K24" s="192"/>
      <c r="L24" s="192"/>
      <c r="M24" s="192"/>
      <c r="N24" s="192"/>
      <c r="O24" s="192"/>
    </row>
    <row r="25" spans="1:15" ht="15" customHeight="1" x14ac:dyDescent="0.35">
      <c r="A25" s="212" t="s">
        <v>41</v>
      </c>
      <c r="B25" s="215" t="s">
        <v>75</v>
      </c>
      <c r="C25" s="223">
        <v>14996</v>
      </c>
      <c r="D25" s="224">
        <v>14993.303</v>
      </c>
      <c r="E25" s="224">
        <v>14754.643</v>
      </c>
      <c r="F25" s="224">
        <v>15139.081609999999</v>
      </c>
      <c r="G25" s="110">
        <f t="shared" si="0"/>
        <v>2.6970000000001164</v>
      </c>
      <c r="H25" s="111" t="str">
        <f t="shared" si="1"/>
        <v>0,0%</v>
      </c>
      <c r="I25" s="152"/>
      <c r="J25" s="192"/>
      <c r="K25" s="192"/>
      <c r="L25" s="192"/>
      <c r="M25" s="192"/>
      <c r="N25" s="192"/>
      <c r="O25" s="192"/>
    </row>
    <row r="26" spans="1:15" ht="15" customHeight="1" x14ac:dyDescent="0.35">
      <c r="A26" s="212" t="s">
        <v>41</v>
      </c>
      <c r="B26" s="107" t="s">
        <v>76</v>
      </c>
      <c r="C26" s="135">
        <v>15095</v>
      </c>
      <c r="D26" s="108">
        <v>16426.597000000002</v>
      </c>
      <c r="E26" s="108">
        <v>21872.794999999998</v>
      </c>
      <c r="F26" s="114">
        <v>20717.58078</v>
      </c>
      <c r="G26" s="112">
        <f t="shared" si="0"/>
        <v>-1331.5970000000016</v>
      </c>
      <c r="H26" s="113" t="str">
        <f t="shared" si="1"/>
        <v>-8,1%▼</v>
      </c>
      <c r="I26" s="151"/>
      <c r="J26" s="192"/>
      <c r="K26" s="192"/>
      <c r="L26" s="192"/>
      <c r="M26" s="192"/>
      <c r="N26" s="192"/>
      <c r="O26" s="192"/>
    </row>
    <row r="27" spans="1:15" ht="15" customHeight="1" x14ac:dyDescent="0.35">
      <c r="A27" s="212" t="s">
        <v>41</v>
      </c>
      <c r="B27" s="215" t="s">
        <v>77</v>
      </c>
      <c r="C27" s="223">
        <v>118393</v>
      </c>
      <c r="D27" s="224">
        <v>119343.753</v>
      </c>
      <c r="E27" s="224">
        <v>115597.70699999999</v>
      </c>
      <c r="F27" s="224">
        <v>114914.36209539794</v>
      </c>
      <c r="G27" s="110">
        <f t="shared" si="0"/>
        <v>-950.75299999999697</v>
      </c>
      <c r="H27" s="111" t="str">
        <f t="shared" si="1"/>
        <v>-0,8%</v>
      </c>
      <c r="I27" s="152"/>
      <c r="J27" s="192"/>
      <c r="K27" s="192"/>
      <c r="L27" s="192"/>
      <c r="M27" s="192"/>
      <c r="N27" s="192"/>
      <c r="O27" s="192"/>
    </row>
    <row r="28" spans="1:15" ht="15" customHeight="1" x14ac:dyDescent="0.35">
      <c r="A28" s="212" t="s">
        <v>41</v>
      </c>
      <c r="B28" s="221" t="s">
        <v>78</v>
      </c>
      <c r="C28" s="226"/>
      <c r="D28" s="227"/>
      <c r="E28" s="227"/>
      <c r="F28" s="227">
        <v>0</v>
      </c>
      <c r="G28" s="112">
        <f t="shared" si="0"/>
        <v>0</v>
      </c>
      <c r="H28" s="113" t="str">
        <f t="shared" si="1"/>
        <v/>
      </c>
      <c r="I28" s="171"/>
      <c r="J28" s="192"/>
      <c r="K28" s="192"/>
      <c r="L28" s="192"/>
      <c r="M28" s="192"/>
      <c r="N28" s="192"/>
      <c r="O28" s="192"/>
    </row>
    <row r="29" spans="1:15" ht="15" customHeight="1" x14ac:dyDescent="0.35">
      <c r="A29" s="212" t="s">
        <v>41</v>
      </c>
      <c r="B29" s="215" t="s">
        <v>79</v>
      </c>
      <c r="C29" s="223"/>
      <c r="D29" s="224"/>
      <c r="E29" s="224"/>
      <c r="F29" s="224">
        <v>0</v>
      </c>
      <c r="G29" s="110">
        <f t="shared" si="0"/>
        <v>0</v>
      </c>
      <c r="H29" s="111" t="str">
        <f t="shared" si="1"/>
        <v/>
      </c>
      <c r="I29" s="152"/>
      <c r="J29" s="192"/>
      <c r="K29" s="192"/>
      <c r="L29" s="192"/>
      <c r="M29" s="192"/>
      <c r="N29" s="192"/>
      <c r="O29" s="192"/>
    </row>
    <row r="30" spans="1:15" ht="15" customHeight="1" x14ac:dyDescent="0.35">
      <c r="A30" s="212" t="s">
        <v>41</v>
      </c>
      <c r="B30" s="221" t="s">
        <v>80</v>
      </c>
      <c r="C30" s="226">
        <v>58132</v>
      </c>
      <c r="D30" s="227">
        <v>52854.499000000003</v>
      </c>
      <c r="E30" s="227">
        <v>26868.35</v>
      </c>
      <c r="F30" s="227">
        <v>1.6587400000000001</v>
      </c>
      <c r="G30" s="112">
        <f t="shared" si="0"/>
        <v>5277.5009999999966</v>
      </c>
      <c r="H30" s="113" t="str">
        <f t="shared" si="1"/>
        <v>10,0%▲</v>
      </c>
      <c r="I30" s="171"/>
      <c r="J30" s="192"/>
      <c r="K30" s="192"/>
      <c r="L30" s="192"/>
      <c r="M30" s="192"/>
      <c r="N30" s="192"/>
      <c r="O30" s="192"/>
    </row>
    <row r="31" spans="1:15" ht="15" customHeight="1" x14ac:dyDescent="0.35">
      <c r="A31" s="212" t="s">
        <v>41</v>
      </c>
      <c r="B31" s="104" t="s">
        <v>81</v>
      </c>
      <c r="C31" s="134"/>
      <c r="D31" s="106"/>
      <c r="E31" s="106"/>
      <c r="F31" s="106">
        <v>0</v>
      </c>
      <c r="G31" s="110">
        <f t="shared" si="0"/>
        <v>0</v>
      </c>
      <c r="H31" s="111" t="str">
        <f t="shared" si="1"/>
        <v/>
      </c>
      <c r="I31" s="152"/>
      <c r="J31" s="192"/>
      <c r="K31" s="192"/>
      <c r="L31" s="192"/>
      <c r="M31" s="192"/>
      <c r="N31" s="192"/>
      <c r="O31" s="192"/>
    </row>
    <row r="32" spans="1:15" ht="15" customHeight="1" x14ac:dyDescent="0.35">
      <c r="A32" s="212" t="s">
        <v>41</v>
      </c>
      <c r="B32" s="221" t="s">
        <v>82</v>
      </c>
      <c r="C32" s="226"/>
      <c r="D32" s="227"/>
      <c r="E32" s="227"/>
      <c r="F32" s="227">
        <v>0</v>
      </c>
      <c r="G32" s="112">
        <f t="shared" si="0"/>
        <v>0</v>
      </c>
      <c r="H32" s="113" t="str">
        <f t="shared" si="1"/>
        <v/>
      </c>
      <c r="I32" s="171"/>
      <c r="J32" s="192"/>
      <c r="K32" s="192"/>
      <c r="L32" s="192"/>
      <c r="M32" s="192"/>
      <c r="N32" s="192"/>
      <c r="O32" s="192"/>
    </row>
    <row r="33" spans="1:15" ht="15" customHeight="1" x14ac:dyDescent="0.35">
      <c r="A33" s="212" t="s">
        <v>41</v>
      </c>
      <c r="B33" s="104" t="s">
        <v>83</v>
      </c>
      <c r="C33" s="134">
        <v>11546</v>
      </c>
      <c r="D33" s="106">
        <v>11935.625</v>
      </c>
      <c r="E33" s="106">
        <v>11000.098</v>
      </c>
      <c r="F33" s="106">
        <v>11304.400509999999</v>
      </c>
      <c r="G33" s="110">
        <f t="shared" si="0"/>
        <v>-389.625</v>
      </c>
      <c r="H33" s="111" t="str">
        <f t="shared" si="1"/>
        <v>-3,3%</v>
      </c>
      <c r="I33" s="150"/>
      <c r="J33" s="192"/>
      <c r="K33" s="192"/>
      <c r="L33" s="192"/>
      <c r="M33" s="192"/>
      <c r="N33" s="192"/>
      <c r="O33" s="192"/>
    </row>
    <row r="34" spans="1:15" ht="15" customHeight="1" x14ac:dyDescent="0.35">
      <c r="A34" s="212" t="s">
        <v>41</v>
      </c>
      <c r="B34" s="221" t="s">
        <v>84</v>
      </c>
      <c r="C34" s="226"/>
      <c r="D34" s="227"/>
      <c r="E34" s="227"/>
      <c r="F34" s="227">
        <v>0</v>
      </c>
      <c r="G34" s="112">
        <f t="shared" si="0"/>
        <v>0</v>
      </c>
      <c r="H34" s="113" t="str">
        <f t="shared" si="1"/>
        <v/>
      </c>
      <c r="I34" s="171"/>
      <c r="J34" s="192"/>
      <c r="K34" s="192"/>
      <c r="L34" s="192"/>
      <c r="M34" s="192"/>
      <c r="N34" s="192"/>
      <c r="O34" s="192"/>
    </row>
    <row r="35" spans="1:15" ht="15" customHeight="1" x14ac:dyDescent="0.35">
      <c r="A35" s="212" t="s">
        <v>41</v>
      </c>
      <c r="B35" s="215" t="s">
        <v>85</v>
      </c>
      <c r="C35" s="223"/>
      <c r="D35" s="224"/>
      <c r="E35" s="224"/>
      <c r="F35" s="224">
        <v>0</v>
      </c>
      <c r="G35" s="110">
        <f t="shared" si="0"/>
        <v>0</v>
      </c>
      <c r="H35" s="111" t="str">
        <f t="shared" si="1"/>
        <v/>
      </c>
      <c r="I35" s="152"/>
      <c r="J35" s="192"/>
      <c r="K35" s="192"/>
      <c r="L35" s="192"/>
      <c r="M35" s="192"/>
      <c r="N35" s="192"/>
      <c r="O35" s="192"/>
    </row>
    <row r="36" spans="1:15" s="29" customFormat="1" ht="15" customHeight="1" x14ac:dyDescent="0.35">
      <c r="A36" s="212" t="s">
        <v>41</v>
      </c>
      <c r="B36" s="221" t="s">
        <v>86</v>
      </c>
      <c r="C36" s="226">
        <v>1774</v>
      </c>
      <c r="D36" s="227">
        <v>1981.559</v>
      </c>
      <c r="E36" s="227">
        <v>1805.8510000000001</v>
      </c>
      <c r="F36" s="227">
        <v>1834.7497700000001</v>
      </c>
      <c r="G36" s="112">
        <f t="shared" si="0"/>
        <v>-207.55899999999997</v>
      </c>
      <c r="H36" s="113" t="str">
        <f t="shared" si="1"/>
        <v>-10,5%▼</v>
      </c>
      <c r="I36" s="171"/>
      <c r="J36" s="28"/>
      <c r="K36" s="28"/>
      <c r="L36" s="28"/>
      <c r="M36" s="28"/>
      <c r="N36" s="28"/>
      <c r="O36" s="28"/>
    </row>
    <row r="37" spans="1:15" ht="15" customHeight="1" x14ac:dyDescent="0.35">
      <c r="A37" s="212" t="s">
        <v>41</v>
      </c>
      <c r="B37" s="104" t="s">
        <v>87</v>
      </c>
      <c r="C37" s="134"/>
      <c r="D37" s="106"/>
      <c r="E37" s="106"/>
      <c r="F37" s="106">
        <v>0</v>
      </c>
      <c r="G37" s="110">
        <f t="shared" si="0"/>
        <v>0</v>
      </c>
      <c r="H37" s="111" t="str">
        <f t="shared" si="1"/>
        <v/>
      </c>
      <c r="I37" s="150"/>
      <c r="J37" s="192"/>
      <c r="K37" s="192"/>
      <c r="L37" s="192"/>
      <c r="M37" s="192"/>
      <c r="N37" s="192"/>
      <c r="O37" s="192"/>
    </row>
    <row r="38" spans="1:15" ht="15" customHeight="1" x14ac:dyDescent="0.35">
      <c r="A38" s="212" t="s">
        <v>41</v>
      </c>
      <c r="B38" s="221" t="s">
        <v>88</v>
      </c>
      <c r="C38" s="226">
        <v>1146</v>
      </c>
      <c r="D38" s="227">
        <v>562.03700000000003</v>
      </c>
      <c r="E38" s="227">
        <v>15038.587</v>
      </c>
      <c r="F38" s="227">
        <v>15353.240029999999</v>
      </c>
      <c r="G38" s="112">
        <f t="shared" si="0"/>
        <v>583.96299999999997</v>
      </c>
      <c r="H38" s="113" t="str">
        <f t="shared" si="1"/>
        <v>103,9%▲</v>
      </c>
      <c r="I38" s="171"/>
      <c r="J38" s="192"/>
      <c r="K38" s="192"/>
      <c r="L38" s="192"/>
      <c r="M38" s="192"/>
      <c r="N38" s="192"/>
      <c r="O38" s="192"/>
    </row>
    <row r="39" spans="1:15" ht="15" customHeight="1" x14ac:dyDescent="0.35">
      <c r="A39" s="212" t="s">
        <v>41</v>
      </c>
      <c r="B39" s="104" t="s">
        <v>89</v>
      </c>
      <c r="C39" s="134"/>
      <c r="D39" s="106"/>
      <c r="E39" s="106"/>
      <c r="F39" s="106"/>
      <c r="G39" s="110">
        <f t="shared" si="0"/>
        <v>0</v>
      </c>
      <c r="H39" s="111" t="str">
        <f t="shared" si="1"/>
        <v/>
      </c>
      <c r="I39" s="150"/>
      <c r="J39" s="192"/>
      <c r="K39" s="192"/>
      <c r="L39" s="192"/>
      <c r="M39" s="192"/>
      <c r="N39" s="192"/>
      <c r="O39" s="192"/>
    </row>
    <row r="40" spans="1:15" ht="15" customHeight="1" x14ac:dyDescent="0.35">
      <c r="A40" s="212" t="s">
        <v>41</v>
      </c>
      <c r="B40" s="221" t="s">
        <v>90</v>
      </c>
      <c r="C40" s="226"/>
      <c r="D40" s="227"/>
      <c r="E40" s="227"/>
      <c r="F40" s="227">
        <v>0</v>
      </c>
      <c r="G40" s="112">
        <f t="shared" si="0"/>
        <v>0</v>
      </c>
      <c r="H40" s="113" t="str">
        <f t="shared" si="1"/>
        <v/>
      </c>
      <c r="I40" s="171"/>
      <c r="J40" s="192"/>
      <c r="K40" s="192"/>
      <c r="L40" s="192"/>
      <c r="M40" s="192"/>
      <c r="N40" s="192"/>
      <c r="O40" s="192"/>
    </row>
    <row r="41" spans="1:15" ht="15" customHeight="1" x14ac:dyDescent="0.35">
      <c r="A41" s="212" t="s">
        <v>41</v>
      </c>
      <c r="B41" s="215" t="s">
        <v>91</v>
      </c>
      <c r="C41" s="223"/>
      <c r="D41" s="224"/>
      <c r="E41" s="224"/>
      <c r="F41" s="224"/>
      <c r="G41" s="110">
        <f t="shared" si="0"/>
        <v>0</v>
      </c>
      <c r="H41" s="111" t="str">
        <f t="shared" si="1"/>
        <v/>
      </c>
      <c r="I41" s="152"/>
      <c r="J41" s="192"/>
      <c r="K41" s="192"/>
      <c r="L41" s="192"/>
      <c r="M41" s="192"/>
      <c r="N41" s="192"/>
      <c r="O41" s="192"/>
    </row>
    <row r="42" spans="1:15" ht="15" customHeight="1" x14ac:dyDescent="0.35">
      <c r="A42" s="212" t="s">
        <v>41</v>
      </c>
      <c r="B42" s="221" t="s">
        <v>92</v>
      </c>
      <c r="C42" s="226"/>
      <c r="D42" s="227"/>
      <c r="E42" s="227"/>
      <c r="F42" s="227"/>
      <c r="G42" s="112">
        <f t="shared" si="0"/>
        <v>0</v>
      </c>
      <c r="H42" s="113" t="str">
        <f t="shared" si="1"/>
        <v/>
      </c>
      <c r="I42" s="171"/>
      <c r="J42" s="192"/>
      <c r="K42" s="192"/>
      <c r="L42" s="192"/>
      <c r="M42" s="192"/>
      <c r="N42" s="192"/>
      <c r="O42" s="192"/>
    </row>
    <row r="43" spans="1:15" ht="15" customHeight="1" x14ac:dyDescent="0.35">
      <c r="A43" s="212" t="s">
        <v>41</v>
      </c>
      <c r="B43" s="215" t="s">
        <v>93</v>
      </c>
      <c r="C43" s="223"/>
      <c r="D43" s="224"/>
      <c r="E43" s="224"/>
      <c r="F43" s="224"/>
      <c r="G43" s="110">
        <f t="shared" si="0"/>
        <v>0</v>
      </c>
      <c r="H43" s="111" t="str">
        <f t="shared" si="1"/>
        <v/>
      </c>
      <c r="I43" s="152"/>
      <c r="J43" s="192"/>
      <c r="K43" s="192"/>
      <c r="L43" s="192"/>
      <c r="M43" s="192"/>
      <c r="N43" s="192"/>
      <c r="O43" s="192"/>
    </row>
    <row r="44" spans="1:15" ht="15" customHeight="1" x14ac:dyDescent="0.35">
      <c r="A44" s="212" t="s">
        <v>41</v>
      </c>
      <c r="B44" s="221" t="s">
        <v>94</v>
      </c>
      <c r="C44" s="226"/>
      <c r="D44" s="227"/>
      <c r="E44" s="227"/>
      <c r="F44" s="227"/>
      <c r="G44" s="112">
        <f t="shared" si="0"/>
        <v>0</v>
      </c>
      <c r="H44" s="113" t="str">
        <f t="shared" si="1"/>
        <v/>
      </c>
      <c r="I44" s="171"/>
      <c r="J44" s="192"/>
      <c r="K44" s="192"/>
      <c r="L44" s="192"/>
      <c r="M44" s="192"/>
      <c r="N44" s="192"/>
      <c r="O44" s="192"/>
    </row>
    <row r="45" spans="1:15" ht="15" customHeight="1" x14ac:dyDescent="0.35">
      <c r="A45" s="212" t="s">
        <v>41</v>
      </c>
      <c r="B45" s="215" t="s">
        <v>95</v>
      </c>
      <c r="C45" s="223">
        <v>3947</v>
      </c>
      <c r="D45" s="224"/>
      <c r="E45" s="224"/>
      <c r="F45" s="224"/>
      <c r="G45" s="110">
        <f t="shared" si="0"/>
        <v>3947</v>
      </c>
      <c r="H45" s="111" t="str">
        <f t="shared" si="1"/>
        <v/>
      </c>
      <c r="I45" s="152"/>
      <c r="J45" s="192"/>
      <c r="K45" s="192"/>
      <c r="L45" s="192"/>
      <c r="M45" s="192"/>
      <c r="N45" s="192"/>
      <c r="O45" s="192"/>
    </row>
    <row r="46" spans="1:15" ht="15" customHeight="1" x14ac:dyDescent="0.35">
      <c r="A46" s="212" t="s">
        <v>41</v>
      </c>
      <c r="B46" s="221" t="s">
        <v>96</v>
      </c>
      <c r="C46" s="226"/>
      <c r="D46" s="227"/>
      <c r="E46" s="227"/>
      <c r="F46" s="227">
        <v>0</v>
      </c>
      <c r="G46" s="112">
        <f t="shared" si="0"/>
        <v>0</v>
      </c>
      <c r="H46" s="113" t="str">
        <f t="shared" si="1"/>
        <v/>
      </c>
      <c r="I46" s="171"/>
      <c r="J46" s="192"/>
      <c r="K46" s="192"/>
      <c r="L46" s="192"/>
      <c r="M46" s="192"/>
      <c r="N46" s="192"/>
      <c r="O46" s="192"/>
    </row>
    <row r="47" spans="1:15" ht="15" customHeight="1" x14ac:dyDescent="0.35">
      <c r="A47" s="212" t="s">
        <v>41</v>
      </c>
      <c r="B47" s="104" t="s">
        <v>53</v>
      </c>
      <c r="C47" s="134"/>
      <c r="D47" s="106">
        <v>0</v>
      </c>
      <c r="E47" s="106">
        <v>5466.5290000000005</v>
      </c>
      <c r="F47" s="106">
        <v>3223.6284799999999</v>
      </c>
      <c r="G47" s="110">
        <f t="shared" si="0"/>
        <v>0</v>
      </c>
      <c r="H47" s="111" t="str">
        <f t="shared" si="1"/>
        <v/>
      </c>
      <c r="I47" s="150"/>
      <c r="J47" s="192"/>
      <c r="K47" s="192"/>
      <c r="L47" s="192"/>
      <c r="M47" s="192"/>
      <c r="N47" s="192"/>
      <c r="O47" s="192"/>
    </row>
    <row r="48" spans="1:15" ht="15" customHeight="1" x14ac:dyDescent="0.35">
      <c r="A48" s="105" t="s">
        <v>41</v>
      </c>
      <c r="B48" s="124" t="s">
        <v>8</v>
      </c>
      <c r="C48" s="125">
        <f>SUMIFS((C7:C47),(A7:A47),A48)</f>
        <v>255036</v>
      </c>
      <c r="D48" s="125">
        <f>SUMIFS((D7:D47),(A7:A47),A48)</f>
        <v>247886.41900000002</v>
      </c>
      <c r="E48" s="125">
        <f>SUMIFS((E7:E47),(A7:A47),A48)</f>
        <v>244164.799</v>
      </c>
      <c r="F48" s="125">
        <f>SUMIFS((F7:F47),(A7:A47),A48)</f>
        <v>202660.96748123015</v>
      </c>
      <c r="G48" s="126">
        <f t="shared" si="0"/>
        <v>7149.5809999999765</v>
      </c>
      <c r="H48" s="127" t="str">
        <f t="shared" si="1"/>
        <v>2,9%</v>
      </c>
      <c r="I48" s="133"/>
      <c r="J48" s="192"/>
      <c r="K48" s="192"/>
      <c r="L48" s="192"/>
      <c r="M48" s="192"/>
      <c r="N48" s="192"/>
      <c r="O48" s="192"/>
    </row>
    <row r="49" spans="1:15" ht="15" customHeight="1" x14ac:dyDescent="0.35">
      <c r="A49" s="34" t="s">
        <v>42</v>
      </c>
      <c r="B49" s="104"/>
      <c r="C49" s="106"/>
      <c r="D49" s="106"/>
      <c r="E49" s="106"/>
      <c r="F49" s="106">
        <v>0</v>
      </c>
      <c r="G49" s="110">
        <f t="shared" si="0"/>
        <v>0</v>
      </c>
      <c r="H49" s="111" t="str">
        <f t="shared" si="1"/>
        <v/>
      </c>
      <c r="I49" s="150"/>
      <c r="J49" s="10"/>
      <c r="K49" s="10"/>
      <c r="L49" s="10"/>
      <c r="M49" s="10"/>
      <c r="N49" s="10"/>
      <c r="O49" s="10"/>
    </row>
    <row r="50" spans="1:15" ht="15" customHeight="1" x14ac:dyDescent="0.35">
      <c r="A50" s="212" t="s">
        <v>42</v>
      </c>
      <c r="B50" s="221" t="s">
        <v>48</v>
      </c>
      <c r="C50" s="226"/>
      <c r="D50" s="227"/>
      <c r="E50" s="227"/>
      <c r="F50" s="227">
        <v>0</v>
      </c>
      <c r="G50" s="112">
        <f t="shared" si="0"/>
        <v>0</v>
      </c>
      <c r="H50" s="113" t="str">
        <f t="shared" si="1"/>
        <v/>
      </c>
      <c r="I50" s="171"/>
      <c r="J50" s="192"/>
      <c r="K50" s="192"/>
      <c r="L50" s="192"/>
      <c r="M50" s="192"/>
      <c r="N50" s="192"/>
      <c r="O50" s="192"/>
    </row>
    <row r="51" spans="1:15" ht="15" customHeight="1" x14ac:dyDescent="0.35">
      <c r="A51" s="212" t="s">
        <v>42</v>
      </c>
      <c r="B51" s="215" t="s">
        <v>58</v>
      </c>
      <c r="C51" s="223">
        <v>60</v>
      </c>
      <c r="D51" s="224">
        <v>61</v>
      </c>
      <c r="E51" s="224">
        <v>60</v>
      </c>
      <c r="F51" s="224">
        <v>61.23541478976</v>
      </c>
      <c r="G51" s="110">
        <f t="shared" si="0"/>
        <v>-1</v>
      </c>
      <c r="H51" s="111" t="str">
        <f t="shared" si="1"/>
        <v>-1,6%</v>
      </c>
      <c r="I51" s="152"/>
      <c r="J51" s="192"/>
      <c r="K51" s="192"/>
      <c r="L51" s="192"/>
      <c r="M51" s="192"/>
      <c r="N51" s="192"/>
      <c r="O51" s="192"/>
    </row>
    <row r="52" spans="1:15" ht="15" customHeight="1" x14ac:dyDescent="0.35">
      <c r="A52" s="212" t="s">
        <v>42</v>
      </c>
      <c r="B52" s="107" t="s">
        <v>59</v>
      </c>
      <c r="C52" s="135"/>
      <c r="D52" s="108"/>
      <c r="E52" s="108"/>
      <c r="F52" s="108">
        <v>0</v>
      </c>
      <c r="G52" s="112">
        <f t="shared" si="0"/>
        <v>0</v>
      </c>
      <c r="H52" s="113" t="str">
        <f t="shared" si="1"/>
        <v/>
      </c>
      <c r="I52" s="151"/>
      <c r="J52" s="192"/>
      <c r="K52" s="192"/>
      <c r="L52" s="192"/>
      <c r="M52" s="192"/>
      <c r="N52" s="192"/>
      <c r="O52" s="192"/>
    </row>
    <row r="53" spans="1:15" ht="15" customHeight="1" x14ac:dyDescent="0.35">
      <c r="A53" s="212" t="s">
        <v>42</v>
      </c>
      <c r="B53" s="215" t="s">
        <v>60</v>
      </c>
      <c r="C53" s="223"/>
      <c r="D53" s="224"/>
      <c r="E53" s="224"/>
      <c r="F53" s="224">
        <v>0</v>
      </c>
      <c r="G53" s="110">
        <f t="shared" si="0"/>
        <v>0</v>
      </c>
      <c r="H53" s="111" t="str">
        <f t="shared" si="1"/>
        <v/>
      </c>
      <c r="I53" s="152"/>
      <c r="J53" s="192"/>
      <c r="K53" s="192"/>
      <c r="L53" s="192"/>
      <c r="M53" s="192"/>
      <c r="N53" s="192"/>
      <c r="O53" s="192"/>
    </row>
    <row r="54" spans="1:15" ht="15" customHeight="1" x14ac:dyDescent="0.35">
      <c r="A54" s="212" t="s">
        <v>42</v>
      </c>
      <c r="B54" s="107" t="s">
        <v>61</v>
      </c>
      <c r="C54" s="135">
        <v>1546</v>
      </c>
      <c r="D54" s="108">
        <v>1077</v>
      </c>
      <c r="E54" s="108">
        <v>945</v>
      </c>
      <c r="F54" s="108">
        <v>527.79921518110712</v>
      </c>
      <c r="G54" s="112">
        <f t="shared" si="0"/>
        <v>469</v>
      </c>
      <c r="H54" s="113" t="str">
        <f t="shared" si="1"/>
        <v>43,5%▲</v>
      </c>
      <c r="I54" s="151"/>
      <c r="J54" s="192"/>
      <c r="K54" s="192"/>
      <c r="L54" s="192"/>
      <c r="M54" s="192"/>
      <c r="N54" s="192"/>
      <c r="O54" s="192"/>
    </row>
    <row r="55" spans="1:15" ht="15" customHeight="1" x14ac:dyDescent="0.35">
      <c r="A55" s="212" t="s">
        <v>42</v>
      </c>
      <c r="B55" s="104" t="s">
        <v>62</v>
      </c>
      <c r="C55" s="134"/>
      <c r="D55" s="106"/>
      <c r="E55" s="106"/>
      <c r="F55" s="115">
        <v>0</v>
      </c>
      <c r="G55" s="110">
        <f t="shared" si="0"/>
        <v>0</v>
      </c>
      <c r="H55" s="111" t="str">
        <f t="shared" si="1"/>
        <v/>
      </c>
      <c r="I55" s="150"/>
      <c r="J55" s="192"/>
      <c r="K55" s="192"/>
      <c r="L55" s="192"/>
      <c r="M55" s="192"/>
      <c r="N55" s="192"/>
      <c r="O55" s="192"/>
    </row>
    <row r="56" spans="1:15" ht="15" customHeight="1" x14ac:dyDescent="0.35">
      <c r="A56" s="212" t="s">
        <v>42</v>
      </c>
      <c r="B56" s="221" t="s">
        <v>63</v>
      </c>
      <c r="C56" s="226"/>
      <c r="D56" s="227"/>
      <c r="E56" s="227"/>
      <c r="F56" s="227">
        <v>0</v>
      </c>
      <c r="G56" s="112">
        <f t="shared" si="0"/>
        <v>0</v>
      </c>
      <c r="H56" s="113" t="str">
        <f t="shared" si="1"/>
        <v/>
      </c>
      <c r="I56" s="171"/>
      <c r="J56" s="192"/>
      <c r="K56" s="192"/>
      <c r="L56" s="192"/>
      <c r="M56" s="192"/>
      <c r="N56" s="192"/>
      <c r="O56" s="192"/>
    </row>
    <row r="57" spans="1:15" ht="15" customHeight="1" x14ac:dyDescent="0.35">
      <c r="A57" s="212" t="s">
        <v>42</v>
      </c>
      <c r="B57" s="215" t="s">
        <v>64</v>
      </c>
      <c r="C57" s="223"/>
      <c r="D57" s="224"/>
      <c r="E57" s="224"/>
      <c r="F57" s="224">
        <v>0</v>
      </c>
      <c r="G57" s="110">
        <f t="shared" si="0"/>
        <v>0</v>
      </c>
      <c r="H57" s="111" t="str">
        <f t="shared" si="1"/>
        <v/>
      </c>
      <c r="I57" s="152"/>
      <c r="J57" s="192"/>
      <c r="K57" s="192"/>
      <c r="L57" s="192"/>
      <c r="M57" s="192"/>
      <c r="N57" s="192"/>
      <c r="O57" s="192"/>
    </row>
    <row r="58" spans="1:15" ht="15" customHeight="1" x14ac:dyDescent="0.35">
      <c r="A58" s="212" t="s">
        <v>42</v>
      </c>
      <c r="B58" s="107" t="s">
        <v>65</v>
      </c>
      <c r="C58" s="135"/>
      <c r="D58" s="108"/>
      <c r="E58" s="108"/>
      <c r="F58" s="108">
        <v>0</v>
      </c>
      <c r="G58" s="112">
        <f t="shared" si="0"/>
        <v>0</v>
      </c>
      <c r="H58" s="113" t="str">
        <f t="shared" si="1"/>
        <v/>
      </c>
      <c r="I58" s="151"/>
      <c r="J58" s="192"/>
      <c r="K58" s="192"/>
      <c r="L58" s="192"/>
      <c r="M58" s="192"/>
      <c r="N58" s="192"/>
      <c r="O58" s="192"/>
    </row>
    <row r="59" spans="1:15" ht="15" customHeight="1" x14ac:dyDescent="0.35">
      <c r="A59" s="212" t="s">
        <v>42</v>
      </c>
      <c r="B59" s="215" t="s">
        <v>66</v>
      </c>
      <c r="C59" s="223"/>
      <c r="D59" s="224"/>
      <c r="E59" s="224"/>
      <c r="F59" s="224">
        <v>0</v>
      </c>
      <c r="G59" s="110">
        <f t="shared" si="0"/>
        <v>0</v>
      </c>
      <c r="H59" s="111" t="str">
        <f t="shared" si="1"/>
        <v/>
      </c>
      <c r="I59" s="152"/>
      <c r="J59" s="192"/>
      <c r="K59" s="192"/>
      <c r="L59" s="192"/>
      <c r="M59" s="192"/>
      <c r="N59" s="192"/>
      <c r="O59" s="192"/>
    </row>
    <row r="60" spans="1:15" ht="15" customHeight="1" x14ac:dyDescent="0.35">
      <c r="A60" s="212" t="s">
        <v>42</v>
      </c>
      <c r="B60" s="107" t="s">
        <v>67</v>
      </c>
      <c r="C60" s="135"/>
      <c r="D60" s="108"/>
      <c r="E60" s="108"/>
      <c r="F60" s="108">
        <v>0</v>
      </c>
      <c r="G60" s="112">
        <f t="shared" si="0"/>
        <v>0</v>
      </c>
      <c r="H60" s="113" t="str">
        <f t="shared" si="1"/>
        <v/>
      </c>
      <c r="I60" s="151"/>
      <c r="J60" s="192"/>
      <c r="K60" s="192"/>
      <c r="L60" s="192"/>
      <c r="M60" s="192"/>
      <c r="N60" s="192"/>
      <c r="O60" s="192"/>
    </row>
    <row r="61" spans="1:15" ht="15" customHeight="1" x14ac:dyDescent="0.35">
      <c r="A61" s="212" t="s">
        <v>42</v>
      </c>
      <c r="B61" s="215" t="s">
        <v>68</v>
      </c>
      <c r="C61" s="223"/>
      <c r="D61" s="224"/>
      <c r="E61" s="224"/>
      <c r="F61" s="224">
        <v>0</v>
      </c>
      <c r="G61" s="110">
        <f t="shared" si="0"/>
        <v>0</v>
      </c>
      <c r="H61" s="111" t="str">
        <f t="shared" si="1"/>
        <v/>
      </c>
      <c r="I61" s="152"/>
      <c r="J61" s="192"/>
      <c r="K61" s="192"/>
      <c r="L61" s="192"/>
      <c r="M61" s="192"/>
      <c r="N61" s="192"/>
      <c r="O61" s="192"/>
    </row>
    <row r="62" spans="1:15" ht="15" customHeight="1" x14ac:dyDescent="0.35">
      <c r="A62" s="212" t="s">
        <v>42</v>
      </c>
      <c r="B62" s="221" t="s">
        <v>69</v>
      </c>
      <c r="C62" s="226"/>
      <c r="D62" s="227"/>
      <c r="E62" s="227"/>
      <c r="F62" s="227">
        <v>0</v>
      </c>
      <c r="G62" s="112">
        <f t="shared" si="0"/>
        <v>0</v>
      </c>
      <c r="H62" s="113" t="str">
        <f t="shared" si="1"/>
        <v/>
      </c>
      <c r="I62" s="171"/>
      <c r="J62" s="192"/>
      <c r="K62" s="192"/>
      <c r="L62" s="192"/>
      <c r="M62" s="192"/>
      <c r="N62" s="192"/>
      <c r="O62" s="192"/>
    </row>
    <row r="63" spans="1:15" ht="15" customHeight="1" x14ac:dyDescent="0.35">
      <c r="A63" s="212" t="s">
        <v>42</v>
      </c>
      <c r="B63" s="104" t="s">
        <v>70</v>
      </c>
      <c r="C63" s="134"/>
      <c r="D63" s="106"/>
      <c r="E63" s="106"/>
      <c r="F63" s="106">
        <v>5118.3400200000015</v>
      </c>
      <c r="G63" s="110">
        <f t="shared" si="0"/>
        <v>0</v>
      </c>
      <c r="H63" s="111" t="str">
        <f t="shared" si="1"/>
        <v/>
      </c>
      <c r="I63" s="150"/>
      <c r="J63" s="192"/>
      <c r="K63" s="192"/>
      <c r="L63" s="192"/>
      <c r="M63" s="192"/>
      <c r="N63" s="192"/>
      <c r="O63" s="192"/>
    </row>
    <row r="64" spans="1:15" ht="15" customHeight="1" x14ac:dyDescent="0.35">
      <c r="A64" s="212" t="s">
        <v>42</v>
      </c>
      <c r="B64" s="221" t="s">
        <v>71</v>
      </c>
      <c r="C64" s="226"/>
      <c r="D64" s="227"/>
      <c r="E64" s="227"/>
      <c r="F64" s="227">
        <v>0</v>
      </c>
      <c r="G64" s="112">
        <f t="shared" si="0"/>
        <v>0</v>
      </c>
      <c r="H64" s="113" t="str">
        <f t="shared" si="1"/>
        <v/>
      </c>
      <c r="I64" s="171"/>
      <c r="J64" s="192"/>
      <c r="K64" s="192"/>
      <c r="L64" s="192"/>
      <c r="M64" s="192"/>
      <c r="N64" s="192"/>
      <c r="O64" s="192"/>
    </row>
    <row r="65" spans="1:15" ht="15" customHeight="1" x14ac:dyDescent="0.35">
      <c r="A65" s="212" t="s">
        <v>42</v>
      </c>
      <c r="B65" s="104" t="s">
        <v>72</v>
      </c>
      <c r="C65" s="134"/>
      <c r="D65" s="106"/>
      <c r="E65" s="106"/>
      <c r="F65" s="106">
        <v>0</v>
      </c>
      <c r="G65" s="110">
        <f t="shared" si="0"/>
        <v>0</v>
      </c>
      <c r="H65" s="111" t="str">
        <f t="shared" si="1"/>
        <v/>
      </c>
      <c r="I65" s="150"/>
      <c r="J65" s="192"/>
      <c r="K65" s="192"/>
      <c r="L65" s="192"/>
      <c r="M65" s="192"/>
      <c r="N65" s="192"/>
      <c r="O65" s="192"/>
    </row>
    <row r="66" spans="1:15" ht="15" customHeight="1" x14ac:dyDescent="0.35">
      <c r="A66" s="212" t="s">
        <v>42</v>
      </c>
      <c r="B66" s="221" t="s">
        <v>73</v>
      </c>
      <c r="C66" s="226"/>
      <c r="D66" s="227"/>
      <c r="E66" s="227"/>
      <c r="F66" s="227">
        <v>0</v>
      </c>
      <c r="G66" s="112">
        <f t="shared" si="0"/>
        <v>0</v>
      </c>
      <c r="H66" s="113" t="str">
        <f t="shared" si="1"/>
        <v/>
      </c>
      <c r="I66" s="171"/>
      <c r="J66" s="192"/>
      <c r="K66" s="192"/>
      <c r="L66" s="192"/>
      <c r="M66" s="192"/>
      <c r="N66" s="192"/>
      <c r="O66" s="192"/>
    </row>
    <row r="67" spans="1:15" ht="15" customHeight="1" x14ac:dyDescent="0.35">
      <c r="A67" s="212" t="s">
        <v>42</v>
      </c>
      <c r="B67" s="104" t="s">
        <v>74</v>
      </c>
      <c r="C67" s="134"/>
      <c r="D67" s="106"/>
      <c r="E67" s="106"/>
      <c r="F67" s="106">
        <v>0</v>
      </c>
      <c r="G67" s="110">
        <f t="shared" si="0"/>
        <v>0</v>
      </c>
      <c r="H67" s="111" t="str">
        <f t="shared" si="1"/>
        <v/>
      </c>
      <c r="I67" s="150"/>
      <c r="J67" s="192"/>
      <c r="K67" s="192"/>
      <c r="L67" s="192"/>
      <c r="M67" s="192"/>
      <c r="N67" s="192"/>
      <c r="O67" s="192"/>
    </row>
    <row r="68" spans="1:15" ht="15" customHeight="1" x14ac:dyDescent="0.35">
      <c r="A68" s="212" t="s">
        <v>42</v>
      </c>
      <c r="B68" s="221" t="s">
        <v>75</v>
      </c>
      <c r="C68" s="226">
        <v>5090</v>
      </c>
      <c r="D68" s="227">
        <v>4977</v>
      </c>
      <c r="E68" s="227">
        <v>6921</v>
      </c>
      <c r="F68" s="227">
        <v>6256.465940000001</v>
      </c>
      <c r="G68" s="112">
        <f t="shared" si="0"/>
        <v>113</v>
      </c>
      <c r="H68" s="113" t="str">
        <f t="shared" si="1"/>
        <v>2,3%</v>
      </c>
      <c r="I68" s="171"/>
      <c r="J68" s="192"/>
      <c r="K68" s="192"/>
      <c r="L68" s="192"/>
      <c r="M68" s="192"/>
      <c r="N68" s="192"/>
      <c r="O68" s="192"/>
    </row>
    <row r="69" spans="1:15" ht="15" customHeight="1" x14ac:dyDescent="0.35">
      <c r="A69" s="212" t="s">
        <v>42</v>
      </c>
      <c r="B69" s="104" t="s">
        <v>76</v>
      </c>
      <c r="C69" s="134">
        <v>4221</v>
      </c>
      <c r="D69" s="106">
        <v>5040</v>
      </c>
      <c r="E69" s="106">
        <v>7177</v>
      </c>
      <c r="F69" s="106">
        <v>6870.1437300000016</v>
      </c>
      <c r="G69" s="110">
        <f t="shared" si="0"/>
        <v>-819</v>
      </c>
      <c r="H69" s="111" t="str">
        <f t="shared" si="1"/>
        <v>-16,3%▼</v>
      </c>
      <c r="I69" s="150"/>
      <c r="J69" s="192"/>
      <c r="K69" s="192"/>
      <c r="L69" s="192"/>
      <c r="M69" s="192"/>
      <c r="N69" s="192"/>
      <c r="O69" s="192"/>
    </row>
    <row r="70" spans="1:15" ht="15" customHeight="1" x14ac:dyDescent="0.35">
      <c r="A70" s="212" t="s">
        <v>42</v>
      </c>
      <c r="B70" s="221" t="s">
        <v>77</v>
      </c>
      <c r="C70" s="226">
        <v>60256</v>
      </c>
      <c r="D70" s="227">
        <v>62230</v>
      </c>
      <c r="E70" s="227">
        <v>62123</v>
      </c>
      <c r="F70" s="227">
        <v>60995.312220241009</v>
      </c>
      <c r="G70" s="112">
        <f t="shared" si="0"/>
        <v>-1974</v>
      </c>
      <c r="H70" s="113" t="str">
        <f t="shared" si="1"/>
        <v>-3,2%</v>
      </c>
      <c r="I70" s="171"/>
      <c r="J70" s="192"/>
      <c r="K70" s="192"/>
      <c r="L70" s="192"/>
      <c r="M70" s="192"/>
      <c r="N70" s="192"/>
      <c r="O70" s="192"/>
    </row>
    <row r="71" spans="1:15" ht="15" customHeight="1" x14ac:dyDescent="0.35">
      <c r="A71" s="212" t="s">
        <v>42</v>
      </c>
      <c r="B71" s="104" t="s">
        <v>78</v>
      </c>
      <c r="C71" s="134">
        <v>239</v>
      </c>
      <c r="D71" s="106">
        <v>299</v>
      </c>
      <c r="E71" s="106">
        <v>288</v>
      </c>
      <c r="F71" s="106">
        <v>216.13827448311997</v>
      </c>
      <c r="G71" s="110">
        <f t="shared" ref="G71:G134" si="2">IF(ISERROR(C71- D71)=TRUE,"",C71 - D71)</f>
        <v>-60</v>
      </c>
      <c r="H71" s="111" t="str">
        <f t="shared" ref="H71:H134" si="3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>-20,1%▼</v>
      </c>
      <c r="I71" s="150"/>
      <c r="J71" s="192"/>
      <c r="K71" s="192"/>
      <c r="L71" s="192"/>
      <c r="M71" s="192"/>
      <c r="N71" s="192"/>
      <c r="O71" s="192"/>
    </row>
    <row r="72" spans="1:15" ht="15" customHeight="1" x14ac:dyDescent="0.35">
      <c r="A72" s="212" t="s">
        <v>42</v>
      </c>
      <c r="B72" s="221" t="s">
        <v>79</v>
      </c>
      <c r="C72" s="226"/>
      <c r="D72" s="227">
        <v>280</v>
      </c>
      <c r="E72" s="227">
        <v>839</v>
      </c>
      <c r="F72" s="227">
        <v>1084.3183333397001</v>
      </c>
      <c r="G72" s="112">
        <f t="shared" si="2"/>
        <v>-280</v>
      </c>
      <c r="H72" s="113" t="str">
        <f t="shared" si="3"/>
        <v>-100,0%▼</v>
      </c>
      <c r="I72" s="171"/>
      <c r="J72" s="192"/>
      <c r="K72" s="192"/>
      <c r="L72" s="192"/>
      <c r="M72" s="192"/>
      <c r="N72" s="192"/>
      <c r="O72" s="192"/>
    </row>
    <row r="73" spans="1:15" ht="15" customHeight="1" x14ac:dyDescent="0.35">
      <c r="A73" s="212" t="s">
        <v>42</v>
      </c>
      <c r="B73" s="104" t="s">
        <v>80</v>
      </c>
      <c r="C73" s="134"/>
      <c r="D73" s="106"/>
      <c r="E73" s="106"/>
      <c r="F73" s="106">
        <v>0</v>
      </c>
      <c r="G73" s="110">
        <f t="shared" si="2"/>
        <v>0</v>
      </c>
      <c r="H73" s="111" t="str">
        <f t="shared" si="3"/>
        <v/>
      </c>
      <c r="I73" s="150"/>
      <c r="J73" s="192"/>
      <c r="K73" s="192"/>
      <c r="L73" s="192"/>
      <c r="M73" s="192"/>
      <c r="N73" s="192"/>
      <c r="O73" s="192"/>
    </row>
    <row r="74" spans="1:15" ht="15" customHeight="1" x14ac:dyDescent="0.35">
      <c r="A74" s="212" t="s">
        <v>42</v>
      </c>
      <c r="B74" s="221" t="s">
        <v>81</v>
      </c>
      <c r="C74" s="226"/>
      <c r="D74" s="227"/>
      <c r="E74" s="227"/>
      <c r="F74" s="227">
        <v>0</v>
      </c>
      <c r="G74" s="112">
        <f t="shared" si="2"/>
        <v>0</v>
      </c>
      <c r="H74" s="113" t="str">
        <f t="shared" si="3"/>
        <v/>
      </c>
      <c r="I74" s="171"/>
      <c r="J74" s="192"/>
      <c r="K74" s="192"/>
      <c r="L74" s="192"/>
      <c r="M74" s="192"/>
      <c r="N74" s="192"/>
      <c r="O74" s="192"/>
    </row>
    <row r="75" spans="1:15" s="29" customFormat="1" ht="15" customHeight="1" x14ac:dyDescent="0.35">
      <c r="A75" s="212" t="s">
        <v>42</v>
      </c>
      <c r="B75" s="104" t="s">
        <v>82</v>
      </c>
      <c r="C75" s="134"/>
      <c r="D75" s="106"/>
      <c r="E75" s="106"/>
      <c r="F75" s="115">
        <v>0</v>
      </c>
      <c r="G75" s="110">
        <f t="shared" si="2"/>
        <v>0</v>
      </c>
      <c r="H75" s="111" t="str">
        <f t="shared" si="3"/>
        <v/>
      </c>
      <c r="I75" s="150"/>
      <c r="J75" s="28"/>
      <c r="K75" s="28"/>
      <c r="L75" s="28"/>
      <c r="M75" s="28"/>
      <c r="N75" s="28"/>
      <c r="O75" s="28"/>
    </row>
    <row r="76" spans="1:15" ht="15" customHeight="1" x14ac:dyDescent="0.35">
      <c r="A76" s="212" t="s">
        <v>42</v>
      </c>
      <c r="B76" s="221" t="s">
        <v>83</v>
      </c>
      <c r="C76" s="226">
        <v>13215</v>
      </c>
      <c r="D76" s="227">
        <v>12799</v>
      </c>
      <c r="E76" s="227">
        <v>12331</v>
      </c>
      <c r="F76" s="227">
        <v>12886.905757580671</v>
      </c>
      <c r="G76" s="112">
        <f t="shared" si="2"/>
        <v>416</v>
      </c>
      <c r="H76" s="113" t="str">
        <f t="shared" si="3"/>
        <v>3,3%</v>
      </c>
      <c r="I76" s="171"/>
      <c r="J76" s="192"/>
      <c r="K76" s="192"/>
      <c r="L76" s="192"/>
      <c r="M76" s="192"/>
      <c r="N76" s="192"/>
      <c r="O76" s="192"/>
    </row>
    <row r="77" spans="1:15" ht="15" customHeight="1" x14ac:dyDescent="0.35">
      <c r="A77" s="212" t="s">
        <v>42</v>
      </c>
      <c r="B77" s="215" t="s">
        <v>84</v>
      </c>
      <c r="C77" s="223"/>
      <c r="D77" s="224"/>
      <c r="E77" s="224"/>
      <c r="F77" s="224">
        <v>0</v>
      </c>
      <c r="G77" s="110">
        <f t="shared" si="2"/>
        <v>0</v>
      </c>
      <c r="H77" s="111" t="str">
        <f t="shared" si="3"/>
        <v/>
      </c>
      <c r="I77" s="152"/>
      <c r="J77" s="192"/>
      <c r="K77" s="192"/>
      <c r="L77" s="192"/>
      <c r="M77" s="192"/>
      <c r="N77" s="192"/>
      <c r="O77" s="192"/>
    </row>
    <row r="78" spans="1:15" ht="15" customHeight="1" x14ac:dyDescent="0.35">
      <c r="A78" s="212" t="s">
        <v>42</v>
      </c>
      <c r="B78" s="221" t="s">
        <v>85</v>
      </c>
      <c r="C78" s="226">
        <v>123</v>
      </c>
      <c r="D78" s="227">
        <v>120</v>
      </c>
      <c r="E78" s="227">
        <v>119</v>
      </c>
      <c r="F78" s="227">
        <v>168.32023558599997</v>
      </c>
      <c r="G78" s="112">
        <f t="shared" si="2"/>
        <v>3</v>
      </c>
      <c r="H78" s="113" t="str">
        <f t="shared" si="3"/>
        <v>2,5%</v>
      </c>
      <c r="I78" s="171"/>
      <c r="J78" s="192"/>
      <c r="K78" s="192"/>
      <c r="L78" s="192"/>
      <c r="M78" s="192"/>
      <c r="N78" s="192"/>
      <c r="O78" s="192"/>
    </row>
    <row r="79" spans="1:15" ht="15" customHeight="1" x14ac:dyDescent="0.35">
      <c r="A79" s="212" t="s">
        <v>42</v>
      </c>
      <c r="B79" s="215" t="s">
        <v>86</v>
      </c>
      <c r="C79" s="223">
        <v>787</v>
      </c>
      <c r="D79" s="224">
        <v>717</v>
      </c>
      <c r="E79" s="224">
        <v>697</v>
      </c>
      <c r="F79" s="224">
        <v>647.50303020000001</v>
      </c>
      <c r="G79" s="110">
        <f t="shared" si="2"/>
        <v>70</v>
      </c>
      <c r="H79" s="111" t="str">
        <f t="shared" si="3"/>
        <v>9,8%▲</v>
      </c>
      <c r="I79" s="152"/>
      <c r="J79" s="192"/>
      <c r="K79" s="192"/>
      <c r="L79" s="192"/>
      <c r="M79" s="192"/>
      <c r="N79" s="192"/>
      <c r="O79" s="192"/>
    </row>
    <row r="80" spans="1:15" ht="15" customHeight="1" x14ac:dyDescent="0.35">
      <c r="A80" s="212" t="s">
        <v>42</v>
      </c>
      <c r="B80" s="107" t="s">
        <v>87</v>
      </c>
      <c r="C80" s="135"/>
      <c r="D80" s="108"/>
      <c r="E80" s="108"/>
      <c r="F80" s="108">
        <v>0</v>
      </c>
      <c r="G80" s="112">
        <f t="shared" si="2"/>
        <v>0</v>
      </c>
      <c r="H80" s="113" t="str">
        <f t="shared" si="3"/>
        <v/>
      </c>
      <c r="I80" s="151"/>
      <c r="J80" s="192"/>
      <c r="K80" s="192"/>
      <c r="L80" s="192"/>
      <c r="M80" s="192"/>
      <c r="N80" s="192"/>
      <c r="O80" s="192"/>
    </row>
    <row r="81" spans="1:15" ht="15" customHeight="1" x14ac:dyDescent="0.35">
      <c r="A81" s="212" t="s">
        <v>42</v>
      </c>
      <c r="B81" s="176" t="s">
        <v>88</v>
      </c>
      <c r="C81" s="178">
        <v>215</v>
      </c>
      <c r="D81" s="177">
        <v>518</v>
      </c>
      <c r="E81" s="224">
        <v>2633</v>
      </c>
      <c r="F81" s="224">
        <v>2654.7346499999999</v>
      </c>
      <c r="G81" s="110">
        <f t="shared" si="2"/>
        <v>-303</v>
      </c>
      <c r="H81" s="111" t="str">
        <f t="shared" si="3"/>
        <v>-58,5%▼</v>
      </c>
      <c r="I81" s="152"/>
      <c r="J81" s="192"/>
      <c r="K81" s="192"/>
      <c r="L81" s="192"/>
      <c r="M81" s="192"/>
      <c r="N81" s="192"/>
      <c r="O81" s="192"/>
    </row>
    <row r="82" spans="1:15" ht="15" customHeight="1" x14ac:dyDescent="0.35">
      <c r="A82" s="212" t="s">
        <v>42</v>
      </c>
      <c r="B82" s="107" t="s">
        <v>89</v>
      </c>
      <c r="C82" s="135"/>
      <c r="D82" s="108"/>
      <c r="E82" s="108"/>
      <c r="F82" s="108"/>
      <c r="G82" s="112">
        <f t="shared" si="2"/>
        <v>0</v>
      </c>
      <c r="H82" s="113" t="str">
        <f t="shared" si="3"/>
        <v/>
      </c>
      <c r="I82" s="151"/>
      <c r="J82" s="192"/>
      <c r="K82" s="192"/>
      <c r="L82" s="192"/>
      <c r="M82" s="192"/>
      <c r="N82" s="192"/>
      <c r="O82" s="192"/>
    </row>
    <row r="83" spans="1:15" ht="15" customHeight="1" x14ac:dyDescent="0.35">
      <c r="A83" s="212" t="s">
        <v>42</v>
      </c>
      <c r="B83" s="104" t="s">
        <v>90</v>
      </c>
      <c r="C83" s="134"/>
      <c r="D83" s="106"/>
      <c r="E83" s="224"/>
      <c r="F83" s="224">
        <v>0</v>
      </c>
      <c r="G83" s="110">
        <f t="shared" si="2"/>
        <v>0</v>
      </c>
      <c r="H83" s="111" t="str">
        <f t="shared" si="3"/>
        <v/>
      </c>
      <c r="I83" s="152"/>
      <c r="J83" s="192"/>
      <c r="K83" s="192"/>
      <c r="L83" s="192"/>
      <c r="M83" s="192"/>
      <c r="N83" s="192"/>
      <c r="O83" s="192"/>
    </row>
    <row r="84" spans="1:15" ht="15" customHeight="1" x14ac:dyDescent="0.35">
      <c r="A84" s="212" t="s">
        <v>42</v>
      </c>
      <c r="B84" s="107" t="s">
        <v>91</v>
      </c>
      <c r="C84" s="135"/>
      <c r="D84" s="108"/>
      <c r="E84" s="227"/>
      <c r="F84" s="227"/>
      <c r="G84" s="112">
        <f t="shared" si="2"/>
        <v>0</v>
      </c>
      <c r="H84" s="113" t="str">
        <f t="shared" si="3"/>
        <v/>
      </c>
      <c r="I84" s="171"/>
      <c r="J84" s="192"/>
      <c r="K84" s="192"/>
      <c r="L84" s="192"/>
      <c r="M84" s="192"/>
      <c r="N84" s="192"/>
      <c r="O84" s="192"/>
    </row>
    <row r="85" spans="1:15" ht="15" customHeight="1" x14ac:dyDescent="0.35">
      <c r="A85" s="212" t="s">
        <v>42</v>
      </c>
      <c r="B85" s="104" t="s">
        <v>92</v>
      </c>
      <c r="C85" s="134"/>
      <c r="D85" s="106"/>
      <c r="E85" s="224"/>
      <c r="F85" s="224"/>
      <c r="G85" s="110">
        <f t="shared" si="2"/>
        <v>0</v>
      </c>
      <c r="H85" s="111" t="str">
        <f t="shared" si="3"/>
        <v/>
      </c>
      <c r="I85" s="152"/>
      <c r="J85" s="192"/>
      <c r="K85" s="192"/>
      <c r="L85" s="192"/>
      <c r="M85" s="192"/>
      <c r="N85" s="192"/>
      <c r="O85" s="192"/>
    </row>
    <row r="86" spans="1:15" ht="15" customHeight="1" x14ac:dyDescent="0.35">
      <c r="A86" s="212" t="s">
        <v>42</v>
      </c>
      <c r="B86" s="107" t="s">
        <v>93</v>
      </c>
      <c r="C86" s="135"/>
      <c r="D86" s="108"/>
      <c r="E86" s="227"/>
      <c r="F86" s="227"/>
      <c r="G86" s="112">
        <f t="shared" si="2"/>
        <v>0</v>
      </c>
      <c r="H86" s="113" t="str">
        <f t="shared" si="3"/>
        <v/>
      </c>
      <c r="I86" s="171"/>
      <c r="J86" s="192"/>
      <c r="K86" s="192"/>
      <c r="L86" s="192"/>
      <c r="M86" s="192"/>
      <c r="N86" s="192"/>
      <c r="O86" s="192"/>
    </row>
    <row r="87" spans="1:15" ht="15" customHeight="1" x14ac:dyDescent="0.35">
      <c r="A87" s="212" t="s">
        <v>42</v>
      </c>
      <c r="B87" s="104" t="s">
        <v>94</v>
      </c>
      <c r="C87" s="134"/>
      <c r="D87" s="106"/>
      <c r="E87" s="224"/>
      <c r="F87" s="224"/>
      <c r="G87" s="110">
        <f t="shared" si="2"/>
        <v>0</v>
      </c>
      <c r="H87" s="111" t="str">
        <f t="shared" si="3"/>
        <v/>
      </c>
      <c r="I87" s="152"/>
      <c r="J87" s="192"/>
      <c r="K87" s="192"/>
      <c r="L87" s="192"/>
      <c r="M87" s="192"/>
      <c r="N87" s="192"/>
      <c r="O87" s="192"/>
    </row>
    <row r="88" spans="1:15" ht="15" customHeight="1" x14ac:dyDescent="0.35">
      <c r="A88" s="212" t="s">
        <v>42</v>
      </c>
      <c r="B88" s="107" t="s">
        <v>95</v>
      </c>
      <c r="C88" s="135">
        <v>1177</v>
      </c>
      <c r="D88" s="108"/>
      <c r="E88" s="227"/>
      <c r="F88" s="227"/>
      <c r="G88" s="112">
        <f t="shared" si="2"/>
        <v>1177</v>
      </c>
      <c r="H88" s="113" t="str">
        <f t="shared" si="3"/>
        <v/>
      </c>
      <c r="I88" s="171"/>
      <c r="J88" s="192"/>
      <c r="K88" s="192"/>
      <c r="L88" s="192"/>
      <c r="M88" s="192"/>
      <c r="N88" s="192"/>
      <c r="O88" s="192"/>
    </row>
    <row r="89" spans="1:15" ht="15" customHeight="1" x14ac:dyDescent="0.35">
      <c r="A89" s="212" t="s">
        <v>42</v>
      </c>
      <c r="B89" s="104" t="s">
        <v>96</v>
      </c>
      <c r="C89" s="134"/>
      <c r="D89" s="106"/>
      <c r="E89" s="224"/>
      <c r="F89" s="224">
        <v>0</v>
      </c>
      <c r="G89" s="110">
        <f t="shared" si="2"/>
        <v>0</v>
      </c>
      <c r="H89" s="111" t="str">
        <f t="shared" si="3"/>
        <v/>
      </c>
      <c r="I89" s="152"/>
      <c r="J89" s="192"/>
      <c r="K89" s="192"/>
      <c r="L89" s="192"/>
      <c r="M89" s="192"/>
      <c r="N89" s="192"/>
      <c r="O89" s="192"/>
    </row>
    <row r="90" spans="1:15" ht="15" customHeight="1" x14ac:dyDescent="0.35">
      <c r="A90" s="212" t="s">
        <v>42</v>
      </c>
      <c r="B90" s="221" t="s">
        <v>53</v>
      </c>
      <c r="C90" s="226"/>
      <c r="D90" s="227">
        <v>0</v>
      </c>
      <c r="E90" s="227">
        <v>14221</v>
      </c>
      <c r="F90" s="227">
        <v>16047.510394000001</v>
      </c>
      <c r="G90" s="112">
        <f t="shared" si="2"/>
        <v>0</v>
      </c>
      <c r="H90" s="113" t="str">
        <f t="shared" si="3"/>
        <v/>
      </c>
      <c r="I90" s="171"/>
      <c r="J90" s="192"/>
      <c r="K90" s="192"/>
      <c r="L90" s="192"/>
      <c r="M90" s="192"/>
      <c r="N90" s="192"/>
      <c r="O90" s="192"/>
    </row>
    <row r="91" spans="1:15" ht="15" customHeight="1" x14ac:dyDescent="0.35">
      <c r="A91" s="105" t="s">
        <v>42</v>
      </c>
      <c r="B91" s="119" t="s">
        <v>8</v>
      </c>
      <c r="C91" s="120">
        <f>SUMIFS((C7:C90),(A7:A90),A91)</f>
        <v>86929</v>
      </c>
      <c r="D91" s="120">
        <f>SUMIFS((D7:D90),(A7:A90),A91)</f>
        <v>88118</v>
      </c>
      <c r="E91" s="120">
        <f>SUMIFS((E7:E90),(A7:A90),A91)</f>
        <v>108354</v>
      </c>
      <c r="F91" s="120">
        <f>SUMIFS((F7:F90),(A7:A90),A91)</f>
        <v>113534.72721540136</v>
      </c>
      <c r="G91" s="116">
        <f t="shared" si="2"/>
        <v>-1189</v>
      </c>
      <c r="H91" s="117" t="str">
        <f t="shared" si="3"/>
        <v>-1,3%</v>
      </c>
      <c r="I91" s="132"/>
      <c r="J91" s="192"/>
      <c r="K91" s="192"/>
      <c r="L91" s="192"/>
      <c r="M91" s="192"/>
      <c r="N91" s="192"/>
      <c r="O91" s="192"/>
    </row>
    <row r="92" spans="1:15" ht="15" customHeight="1" x14ac:dyDescent="0.35">
      <c r="A92" s="34" t="s">
        <v>43</v>
      </c>
      <c r="B92" s="162"/>
      <c r="C92" s="227"/>
      <c r="D92" s="167"/>
      <c r="E92" s="167"/>
      <c r="F92" s="167">
        <v>0</v>
      </c>
      <c r="G92" s="112">
        <f t="shared" si="2"/>
        <v>0</v>
      </c>
      <c r="H92" s="113" t="str">
        <f t="shared" si="3"/>
        <v/>
      </c>
      <c r="I92" s="171"/>
      <c r="J92" s="10"/>
      <c r="K92" s="10"/>
      <c r="L92" s="10"/>
      <c r="M92" s="10"/>
      <c r="N92" s="10"/>
      <c r="O92" s="10"/>
    </row>
    <row r="93" spans="1:15" ht="15" customHeight="1" x14ac:dyDescent="0.35">
      <c r="A93" s="212" t="s">
        <v>43</v>
      </c>
      <c r="B93" s="215" t="s">
        <v>48</v>
      </c>
      <c r="C93" s="223"/>
      <c r="D93" s="224"/>
      <c r="E93" s="224"/>
      <c r="F93" s="224">
        <v>0</v>
      </c>
      <c r="G93" s="110">
        <f t="shared" si="2"/>
        <v>0</v>
      </c>
      <c r="H93" s="111" t="str">
        <f t="shared" si="3"/>
        <v/>
      </c>
      <c r="I93" s="152"/>
      <c r="J93" s="192"/>
      <c r="K93" s="192"/>
      <c r="L93" s="192"/>
      <c r="M93" s="192"/>
      <c r="N93" s="192"/>
      <c r="O93" s="192"/>
    </row>
    <row r="94" spans="1:15" ht="15" customHeight="1" x14ac:dyDescent="0.35">
      <c r="A94" s="212" t="s">
        <v>43</v>
      </c>
      <c r="B94" s="221" t="s">
        <v>58</v>
      </c>
      <c r="C94" s="226"/>
      <c r="D94" s="227"/>
      <c r="E94" s="227"/>
      <c r="F94" s="227">
        <v>0</v>
      </c>
      <c r="G94" s="112">
        <f t="shared" si="2"/>
        <v>0</v>
      </c>
      <c r="H94" s="113" t="str">
        <f t="shared" si="3"/>
        <v/>
      </c>
      <c r="I94" s="171"/>
      <c r="J94" s="192"/>
      <c r="K94" s="192"/>
      <c r="L94" s="192"/>
      <c r="M94" s="192"/>
      <c r="N94" s="192"/>
      <c r="O94" s="192"/>
    </row>
    <row r="95" spans="1:15" ht="15" customHeight="1" x14ac:dyDescent="0.35">
      <c r="A95" s="212" t="s">
        <v>43</v>
      </c>
      <c r="B95" s="104" t="s">
        <v>59</v>
      </c>
      <c r="C95" s="134"/>
      <c r="D95" s="106"/>
      <c r="E95" s="106"/>
      <c r="F95" s="106">
        <v>0</v>
      </c>
      <c r="G95" s="110">
        <f t="shared" si="2"/>
        <v>0</v>
      </c>
      <c r="H95" s="111" t="str">
        <f t="shared" si="3"/>
        <v/>
      </c>
      <c r="I95" s="150"/>
      <c r="J95" s="192"/>
      <c r="K95" s="192"/>
      <c r="L95" s="192"/>
      <c r="M95" s="192"/>
      <c r="N95" s="192"/>
      <c r="O95" s="192"/>
    </row>
    <row r="96" spans="1:15" ht="15" customHeight="1" x14ac:dyDescent="0.35">
      <c r="A96" s="212" t="s">
        <v>43</v>
      </c>
      <c r="B96" s="221" t="s">
        <v>60</v>
      </c>
      <c r="C96" s="226"/>
      <c r="D96" s="227"/>
      <c r="E96" s="227"/>
      <c r="F96" s="227">
        <v>0</v>
      </c>
      <c r="G96" s="112">
        <f t="shared" si="2"/>
        <v>0</v>
      </c>
      <c r="H96" s="113" t="str">
        <f t="shared" si="3"/>
        <v/>
      </c>
      <c r="I96" s="171"/>
      <c r="J96" s="192"/>
      <c r="K96" s="192"/>
      <c r="L96" s="192"/>
      <c r="M96" s="192"/>
      <c r="N96" s="192"/>
      <c r="O96" s="192"/>
    </row>
    <row r="97" spans="1:15" ht="15" customHeight="1" x14ac:dyDescent="0.35">
      <c r="A97" s="212" t="s">
        <v>43</v>
      </c>
      <c r="B97" s="215" t="s">
        <v>61</v>
      </c>
      <c r="C97" s="223">
        <v>3148</v>
      </c>
      <c r="D97" s="224">
        <v>3254</v>
      </c>
      <c r="E97" s="224">
        <v>4125</v>
      </c>
      <c r="F97" s="110">
        <v>3088.8463500000003</v>
      </c>
      <c r="G97" s="110">
        <f t="shared" si="2"/>
        <v>-106</v>
      </c>
      <c r="H97" s="111" t="str">
        <f t="shared" si="3"/>
        <v>-3,3%</v>
      </c>
      <c r="I97" s="152"/>
      <c r="J97" s="192"/>
      <c r="K97" s="192"/>
      <c r="L97" s="192"/>
      <c r="M97" s="192"/>
      <c r="N97" s="192"/>
      <c r="O97" s="192"/>
    </row>
    <row r="98" spans="1:15" ht="15" customHeight="1" x14ac:dyDescent="0.35">
      <c r="A98" s="212" t="s">
        <v>43</v>
      </c>
      <c r="B98" s="221" t="s">
        <v>62</v>
      </c>
      <c r="C98" s="226"/>
      <c r="D98" s="227"/>
      <c r="E98" s="227"/>
      <c r="F98" s="227">
        <v>0</v>
      </c>
      <c r="G98" s="112">
        <f t="shared" si="2"/>
        <v>0</v>
      </c>
      <c r="H98" s="113" t="str">
        <f t="shared" si="3"/>
        <v/>
      </c>
      <c r="I98" s="171"/>
      <c r="J98" s="192"/>
      <c r="K98" s="192"/>
      <c r="L98" s="192"/>
      <c r="M98" s="192"/>
      <c r="N98" s="192"/>
      <c r="O98" s="192"/>
    </row>
    <row r="99" spans="1:15" ht="15" customHeight="1" x14ac:dyDescent="0.35">
      <c r="A99" s="212" t="s">
        <v>43</v>
      </c>
      <c r="B99" s="104" t="s">
        <v>63</v>
      </c>
      <c r="C99" s="134"/>
      <c r="D99" s="106"/>
      <c r="E99" s="106"/>
      <c r="F99" s="106">
        <v>0</v>
      </c>
      <c r="G99" s="110">
        <f t="shared" si="2"/>
        <v>0</v>
      </c>
      <c r="H99" s="111" t="str">
        <f t="shared" si="3"/>
        <v/>
      </c>
      <c r="I99" s="150"/>
      <c r="J99" s="192"/>
      <c r="K99" s="192"/>
      <c r="L99" s="192"/>
      <c r="M99" s="192"/>
      <c r="N99" s="192"/>
      <c r="O99" s="192"/>
    </row>
    <row r="100" spans="1:15" ht="15" customHeight="1" x14ac:dyDescent="0.35">
      <c r="A100" s="212" t="s">
        <v>43</v>
      </c>
      <c r="B100" s="107" t="s">
        <v>64</v>
      </c>
      <c r="C100" s="135"/>
      <c r="D100" s="108"/>
      <c r="E100" s="108"/>
      <c r="F100" s="108">
        <v>0</v>
      </c>
      <c r="G100" s="112">
        <f t="shared" si="2"/>
        <v>0</v>
      </c>
      <c r="H100" s="113" t="str">
        <f t="shared" si="3"/>
        <v/>
      </c>
      <c r="I100" s="151"/>
      <c r="J100" s="192"/>
      <c r="K100" s="192"/>
      <c r="L100" s="192"/>
      <c r="M100" s="192"/>
      <c r="N100" s="192"/>
      <c r="O100" s="192"/>
    </row>
    <row r="101" spans="1:15" ht="15" customHeight="1" x14ac:dyDescent="0.35">
      <c r="A101" s="212" t="s">
        <v>43</v>
      </c>
      <c r="B101" s="104" t="s">
        <v>65</v>
      </c>
      <c r="C101" s="134"/>
      <c r="D101" s="106">
        <v>0</v>
      </c>
      <c r="E101" s="106">
        <v>10049</v>
      </c>
      <c r="F101" s="106">
        <v>7933.4982300000011</v>
      </c>
      <c r="G101" s="110">
        <f t="shared" si="2"/>
        <v>0</v>
      </c>
      <c r="H101" s="111" t="str">
        <f t="shared" si="3"/>
        <v/>
      </c>
      <c r="I101" s="150"/>
      <c r="J101" s="192"/>
      <c r="K101" s="192"/>
      <c r="L101" s="192"/>
      <c r="M101" s="192"/>
      <c r="N101" s="192"/>
      <c r="O101" s="192"/>
    </row>
    <row r="102" spans="1:15" ht="15" customHeight="1" x14ac:dyDescent="0.35">
      <c r="A102" s="212" t="s">
        <v>43</v>
      </c>
      <c r="B102" s="221" t="s">
        <v>66</v>
      </c>
      <c r="C102" s="226"/>
      <c r="D102" s="227"/>
      <c r="E102" s="227"/>
      <c r="F102" s="227">
        <v>0</v>
      </c>
      <c r="G102" s="112">
        <f t="shared" si="2"/>
        <v>0</v>
      </c>
      <c r="H102" s="113" t="str">
        <f t="shared" si="3"/>
        <v/>
      </c>
      <c r="I102" s="171"/>
      <c r="J102" s="192"/>
      <c r="K102" s="192"/>
      <c r="L102" s="192"/>
      <c r="M102" s="192"/>
      <c r="N102" s="192"/>
      <c r="O102" s="192"/>
    </row>
    <row r="103" spans="1:15" ht="15" customHeight="1" x14ac:dyDescent="0.35">
      <c r="A103" s="212" t="s">
        <v>43</v>
      </c>
      <c r="B103" s="215" t="s">
        <v>67</v>
      </c>
      <c r="C103" s="223"/>
      <c r="D103" s="224"/>
      <c r="E103" s="224"/>
      <c r="F103" s="224">
        <v>0</v>
      </c>
      <c r="G103" s="110">
        <f t="shared" si="2"/>
        <v>0</v>
      </c>
      <c r="H103" s="111" t="str">
        <f t="shared" si="3"/>
        <v/>
      </c>
      <c r="I103" s="152"/>
      <c r="J103" s="192"/>
      <c r="K103" s="192"/>
      <c r="L103" s="192"/>
      <c r="M103" s="192"/>
      <c r="N103" s="192"/>
      <c r="O103" s="192"/>
    </row>
    <row r="104" spans="1:15" ht="15" customHeight="1" x14ac:dyDescent="0.35">
      <c r="A104" s="212" t="s">
        <v>43</v>
      </c>
      <c r="B104" s="107" t="s">
        <v>68</v>
      </c>
      <c r="C104" s="135"/>
      <c r="D104" s="108"/>
      <c r="E104" s="108"/>
      <c r="F104" s="108">
        <v>0</v>
      </c>
      <c r="G104" s="112">
        <f t="shared" si="2"/>
        <v>0</v>
      </c>
      <c r="H104" s="113" t="str">
        <f t="shared" si="3"/>
        <v/>
      </c>
      <c r="I104" s="151"/>
      <c r="J104" s="192"/>
      <c r="K104" s="192"/>
      <c r="L104" s="192"/>
      <c r="M104" s="192"/>
      <c r="N104" s="192"/>
      <c r="O104" s="192"/>
    </row>
    <row r="105" spans="1:15" ht="15" customHeight="1" x14ac:dyDescent="0.35">
      <c r="A105" s="212" t="s">
        <v>43</v>
      </c>
      <c r="B105" s="215" t="s">
        <v>69</v>
      </c>
      <c r="C105" s="223"/>
      <c r="D105" s="224"/>
      <c r="E105" s="224"/>
      <c r="F105" s="224">
        <v>0</v>
      </c>
      <c r="G105" s="110">
        <f t="shared" si="2"/>
        <v>0</v>
      </c>
      <c r="H105" s="111" t="str">
        <f t="shared" si="3"/>
        <v/>
      </c>
      <c r="I105" s="152"/>
      <c r="J105" s="192"/>
      <c r="K105" s="192"/>
      <c r="L105" s="192"/>
      <c r="M105" s="192"/>
      <c r="N105" s="192"/>
      <c r="O105" s="192"/>
    </row>
    <row r="106" spans="1:15" ht="15" customHeight="1" x14ac:dyDescent="0.35">
      <c r="A106" s="212" t="s">
        <v>43</v>
      </c>
      <c r="B106" s="107" t="s">
        <v>70</v>
      </c>
      <c r="C106" s="135"/>
      <c r="D106" s="108"/>
      <c r="E106" s="108"/>
      <c r="F106" s="108">
        <v>0</v>
      </c>
      <c r="G106" s="112">
        <f t="shared" si="2"/>
        <v>0</v>
      </c>
      <c r="H106" s="113" t="str">
        <f t="shared" si="3"/>
        <v/>
      </c>
      <c r="I106" s="151"/>
      <c r="J106" s="192"/>
      <c r="K106" s="192"/>
      <c r="L106" s="192"/>
      <c r="M106" s="192"/>
      <c r="N106" s="192"/>
      <c r="O106" s="192"/>
    </row>
    <row r="107" spans="1:15" ht="15" customHeight="1" x14ac:dyDescent="0.35">
      <c r="A107" s="212" t="s">
        <v>43</v>
      </c>
      <c r="B107" s="215" t="s">
        <v>71</v>
      </c>
      <c r="C107" s="223"/>
      <c r="D107" s="224"/>
      <c r="E107" s="224"/>
      <c r="F107" s="224">
        <v>0</v>
      </c>
      <c r="G107" s="110">
        <f t="shared" si="2"/>
        <v>0</v>
      </c>
      <c r="H107" s="111" t="str">
        <f t="shared" si="3"/>
        <v/>
      </c>
      <c r="I107" s="152"/>
      <c r="J107" s="192"/>
      <c r="K107" s="192"/>
      <c r="L107" s="192"/>
      <c r="M107" s="192"/>
      <c r="N107" s="192"/>
      <c r="O107" s="192"/>
    </row>
    <row r="108" spans="1:15" ht="15" customHeight="1" x14ac:dyDescent="0.35">
      <c r="A108" s="212" t="s">
        <v>43</v>
      </c>
      <c r="B108" s="107" t="s">
        <v>72</v>
      </c>
      <c r="C108" s="135"/>
      <c r="D108" s="108"/>
      <c r="E108" s="108"/>
      <c r="F108" s="108">
        <v>0</v>
      </c>
      <c r="G108" s="112">
        <f t="shared" si="2"/>
        <v>0</v>
      </c>
      <c r="H108" s="113" t="str">
        <f t="shared" si="3"/>
        <v/>
      </c>
      <c r="I108" s="151"/>
      <c r="J108" s="192"/>
      <c r="K108" s="192"/>
      <c r="L108" s="192"/>
      <c r="M108" s="192"/>
      <c r="N108" s="192"/>
      <c r="O108" s="192"/>
    </row>
    <row r="109" spans="1:15" ht="15" customHeight="1" x14ac:dyDescent="0.35">
      <c r="A109" s="212" t="s">
        <v>43</v>
      </c>
      <c r="B109" s="215" t="s">
        <v>73</v>
      </c>
      <c r="C109" s="223"/>
      <c r="D109" s="224"/>
      <c r="E109" s="224"/>
      <c r="F109" s="224">
        <v>0</v>
      </c>
      <c r="G109" s="110">
        <f t="shared" si="2"/>
        <v>0</v>
      </c>
      <c r="H109" s="111" t="str">
        <f t="shared" si="3"/>
        <v/>
      </c>
      <c r="I109" s="152"/>
      <c r="J109" s="192"/>
      <c r="K109" s="192"/>
      <c r="L109" s="192"/>
      <c r="M109" s="192"/>
      <c r="N109" s="192"/>
      <c r="O109" s="192"/>
    </row>
    <row r="110" spans="1:15" ht="15" customHeight="1" x14ac:dyDescent="0.35">
      <c r="A110" s="212" t="s">
        <v>43</v>
      </c>
      <c r="B110" s="107" t="s">
        <v>74</v>
      </c>
      <c r="C110" s="135"/>
      <c r="D110" s="108"/>
      <c r="E110" s="108"/>
      <c r="F110" s="108">
        <v>0</v>
      </c>
      <c r="G110" s="112">
        <f t="shared" si="2"/>
        <v>0</v>
      </c>
      <c r="H110" s="113" t="str">
        <f t="shared" si="3"/>
        <v/>
      </c>
      <c r="I110" s="151"/>
      <c r="J110" s="192"/>
      <c r="K110" s="192"/>
      <c r="L110" s="192"/>
      <c r="M110" s="192"/>
      <c r="N110" s="192"/>
      <c r="O110" s="192"/>
    </row>
    <row r="111" spans="1:15" ht="15" customHeight="1" x14ac:dyDescent="0.35">
      <c r="A111" s="212" t="s">
        <v>43</v>
      </c>
      <c r="B111" s="215" t="s">
        <v>75</v>
      </c>
      <c r="C111" s="223">
        <v>4225</v>
      </c>
      <c r="D111" s="224">
        <v>4134</v>
      </c>
      <c r="E111" s="224">
        <v>4120</v>
      </c>
      <c r="F111" s="224">
        <v>4245.5900181280003</v>
      </c>
      <c r="G111" s="110">
        <f t="shared" si="2"/>
        <v>91</v>
      </c>
      <c r="H111" s="111" t="str">
        <f t="shared" si="3"/>
        <v>2,2%</v>
      </c>
      <c r="I111" s="152"/>
      <c r="J111" s="192"/>
      <c r="K111" s="192"/>
      <c r="L111" s="192"/>
      <c r="M111" s="192"/>
      <c r="N111" s="192"/>
      <c r="O111" s="192"/>
    </row>
    <row r="112" spans="1:15" ht="15" customHeight="1" x14ac:dyDescent="0.35">
      <c r="A112" s="212" t="s">
        <v>43</v>
      </c>
      <c r="B112" s="107" t="s">
        <v>76</v>
      </c>
      <c r="C112" s="135">
        <v>3688</v>
      </c>
      <c r="D112" s="108">
        <v>3544</v>
      </c>
      <c r="E112" s="108">
        <v>5463</v>
      </c>
      <c r="F112" s="108">
        <v>5066.6070199999995</v>
      </c>
      <c r="G112" s="112">
        <f t="shared" si="2"/>
        <v>144</v>
      </c>
      <c r="H112" s="113" t="str">
        <f t="shared" si="3"/>
        <v>4,1%</v>
      </c>
      <c r="I112" s="151"/>
      <c r="J112" s="192"/>
      <c r="K112" s="192"/>
      <c r="L112" s="192"/>
      <c r="M112" s="192"/>
      <c r="N112" s="192"/>
      <c r="O112" s="192"/>
    </row>
    <row r="113" spans="1:15" ht="15" customHeight="1" x14ac:dyDescent="0.35">
      <c r="A113" s="212" t="s">
        <v>43</v>
      </c>
      <c r="B113" s="215" t="s">
        <v>77</v>
      </c>
      <c r="C113" s="223">
        <v>63689</v>
      </c>
      <c r="D113" s="224">
        <v>62477</v>
      </c>
      <c r="E113" s="224">
        <v>59990</v>
      </c>
      <c r="F113" s="224">
        <v>57767.066770839767</v>
      </c>
      <c r="G113" s="110">
        <f t="shared" si="2"/>
        <v>1212</v>
      </c>
      <c r="H113" s="111" t="str">
        <f t="shared" si="3"/>
        <v>1,9%</v>
      </c>
      <c r="I113" s="152"/>
      <c r="J113" s="192"/>
      <c r="K113" s="192"/>
      <c r="L113" s="192"/>
      <c r="M113" s="192"/>
      <c r="N113" s="192"/>
      <c r="O113" s="192"/>
    </row>
    <row r="114" spans="1:15" s="29" customFormat="1" ht="15" customHeight="1" x14ac:dyDescent="0.35">
      <c r="A114" s="212" t="s">
        <v>43</v>
      </c>
      <c r="B114" s="221" t="s">
        <v>78</v>
      </c>
      <c r="C114" s="226">
        <v>686</v>
      </c>
      <c r="D114" s="227">
        <v>299</v>
      </c>
      <c r="E114" s="227">
        <v>663</v>
      </c>
      <c r="F114" s="227">
        <v>369.17259426700002</v>
      </c>
      <c r="G114" s="112">
        <f t="shared" si="2"/>
        <v>387</v>
      </c>
      <c r="H114" s="113" t="str">
        <f t="shared" si="3"/>
        <v>129,4%▲</v>
      </c>
      <c r="I114" s="171"/>
      <c r="J114" s="28"/>
      <c r="K114" s="28"/>
      <c r="L114" s="28"/>
      <c r="M114" s="28"/>
      <c r="N114" s="28"/>
      <c r="O114" s="28"/>
    </row>
    <row r="115" spans="1:15" ht="15" customHeight="1" x14ac:dyDescent="0.35">
      <c r="A115" s="212" t="s">
        <v>43</v>
      </c>
      <c r="B115" s="104" t="s">
        <v>79</v>
      </c>
      <c r="C115" s="134"/>
      <c r="D115" s="106"/>
      <c r="E115" s="106"/>
      <c r="F115" s="106">
        <v>0</v>
      </c>
      <c r="G115" s="110">
        <f t="shared" si="2"/>
        <v>0</v>
      </c>
      <c r="H115" s="111" t="str">
        <f t="shared" si="3"/>
        <v/>
      </c>
      <c r="I115" s="150"/>
      <c r="J115" s="192"/>
      <c r="K115" s="192"/>
      <c r="L115" s="192"/>
      <c r="M115" s="192"/>
      <c r="N115" s="192"/>
      <c r="O115" s="192"/>
    </row>
    <row r="116" spans="1:15" ht="15" customHeight="1" x14ac:dyDescent="0.35">
      <c r="A116" s="212" t="s">
        <v>43</v>
      </c>
      <c r="B116" s="221" t="s">
        <v>80</v>
      </c>
      <c r="C116" s="226"/>
      <c r="D116" s="227"/>
      <c r="E116" s="227"/>
      <c r="F116" s="227">
        <v>0</v>
      </c>
      <c r="G116" s="112">
        <f t="shared" si="2"/>
        <v>0</v>
      </c>
      <c r="H116" s="113" t="str">
        <f t="shared" si="3"/>
        <v/>
      </c>
      <c r="I116" s="171"/>
      <c r="J116" s="192"/>
      <c r="K116" s="192"/>
      <c r="L116" s="192"/>
      <c r="M116" s="192"/>
      <c r="N116" s="192"/>
      <c r="O116" s="192"/>
    </row>
    <row r="117" spans="1:15" ht="15" customHeight="1" x14ac:dyDescent="0.35">
      <c r="A117" s="212" t="s">
        <v>43</v>
      </c>
      <c r="B117" s="104" t="s">
        <v>81</v>
      </c>
      <c r="C117" s="134"/>
      <c r="D117" s="106"/>
      <c r="E117" s="106"/>
      <c r="F117" s="106">
        <v>0</v>
      </c>
      <c r="G117" s="110">
        <f t="shared" si="2"/>
        <v>0</v>
      </c>
      <c r="H117" s="111" t="str">
        <f t="shared" si="3"/>
        <v/>
      </c>
      <c r="I117" s="150"/>
      <c r="J117" s="192"/>
      <c r="K117" s="192"/>
      <c r="L117" s="192"/>
      <c r="M117" s="192"/>
      <c r="N117" s="192"/>
      <c r="O117" s="192"/>
    </row>
    <row r="118" spans="1:15" ht="15" customHeight="1" x14ac:dyDescent="0.35">
      <c r="A118" s="212" t="s">
        <v>43</v>
      </c>
      <c r="B118" s="221" t="s">
        <v>82</v>
      </c>
      <c r="C118" s="226"/>
      <c r="D118" s="227"/>
      <c r="E118" s="227"/>
      <c r="F118" s="227"/>
      <c r="G118" s="112">
        <f t="shared" si="2"/>
        <v>0</v>
      </c>
      <c r="H118" s="113" t="str">
        <f t="shared" si="3"/>
        <v/>
      </c>
      <c r="I118" s="171"/>
      <c r="J118" s="192"/>
      <c r="K118" s="192"/>
      <c r="L118" s="192"/>
      <c r="M118" s="192"/>
      <c r="N118" s="192"/>
      <c r="O118" s="192"/>
    </row>
    <row r="119" spans="1:15" ht="15" customHeight="1" x14ac:dyDescent="0.35">
      <c r="A119" s="212" t="s">
        <v>43</v>
      </c>
      <c r="B119" s="104" t="s">
        <v>83</v>
      </c>
      <c r="C119" s="134">
        <v>4573</v>
      </c>
      <c r="D119" s="106">
        <v>4983</v>
      </c>
      <c r="E119" s="106">
        <v>4915</v>
      </c>
      <c r="F119" s="106">
        <v>4812.2650196666</v>
      </c>
      <c r="G119" s="110">
        <f t="shared" si="2"/>
        <v>-410</v>
      </c>
      <c r="H119" s="111" t="str">
        <f t="shared" si="3"/>
        <v>-8,2%▼</v>
      </c>
      <c r="I119" s="150"/>
      <c r="J119" s="192"/>
      <c r="K119" s="192"/>
      <c r="L119" s="192"/>
      <c r="M119" s="192"/>
      <c r="N119" s="192"/>
      <c r="O119" s="192"/>
    </row>
    <row r="120" spans="1:15" ht="15" customHeight="1" x14ac:dyDescent="0.35">
      <c r="A120" s="212" t="s">
        <v>43</v>
      </c>
      <c r="B120" s="221" t="s">
        <v>84</v>
      </c>
      <c r="C120" s="226"/>
      <c r="D120" s="227"/>
      <c r="E120" s="227"/>
      <c r="F120" s="227">
        <v>0</v>
      </c>
      <c r="G120" s="112">
        <f t="shared" si="2"/>
        <v>0</v>
      </c>
      <c r="H120" s="113" t="str">
        <f t="shared" si="3"/>
        <v/>
      </c>
      <c r="I120" s="171"/>
      <c r="J120" s="192"/>
      <c r="K120" s="192"/>
      <c r="L120" s="192"/>
      <c r="M120" s="192"/>
      <c r="N120" s="192"/>
      <c r="O120" s="192"/>
    </row>
    <row r="121" spans="1:15" ht="15" customHeight="1" x14ac:dyDescent="0.35">
      <c r="A121" s="212" t="s">
        <v>43</v>
      </c>
      <c r="B121" s="104" t="s">
        <v>85</v>
      </c>
      <c r="C121" s="134"/>
      <c r="D121" s="106"/>
      <c r="E121" s="106"/>
      <c r="F121" s="106">
        <v>0</v>
      </c>
      <c r="G121" s="110">
        <f t="shared" si="2"/>
        <v>0</v>
      </c>
      <c r="H121" s="111" t="str">
        <f t="shared" si="3"/>
        <v/>
      </c>
      <c r="I121" s="150"/>
      <c r="J121" s="192"/>
      <c r="K121" s="192"/>
      <c r="L121" s="192"/>
      <c r="M121" s="192"/>
      <c r="N121" s="192"/>
      <c r="O121" s="192"/>
    </row>
    <row r="122" spans="1:15" ht="15" customHeight="1" x14ac:dyDescent="0.35">
      <c r="A122" s="212" t="s">
        <v>43</v>
      </c>
      <c r="B122" s="221" t="s">
        <v>86</v>
      </c>
      <c r="C122" s="226">
        <v>580</v>
      </c>
      <c r="D122" s="227">
        <v>599</v>
      </c>
      <c r="E122" s="227">
        <v>569</v>
      </c>
      <c r="F122" s="227">
        <v>561</v>
      </c>
      <c r="G122" s="112">
        <f t="shared" si="2"/>
        <v>-19</v>
      </c>
      <c r="H122" s="113" t="str">
        <f t="shared" si="3"/>
        <v>-3,2%</v>
      </c>
      <c r="I122" s="171"/>
      <c r="J122" s="192"/>
      <c r="K122" s="192"/>
      <c r="L122" s="192"/>
      <c r="M122" s="192"/>
      <c r="N122" s="192"/>
      <c r="O122" s="192"/>
    </row>
    <row r="123" spans="1:15" ht="15" customHeight="1" x14ac:dyDescent="0.35">
      <c r="A123" s="212" t="s">
        <v>43</v>
      </c>
      <c r="B123" s="104" t="s">
        <v>87</v>
      </c>
      <c r="C123" s="134"/>
      <c r="D123" s="106"/>
      <c r="E123" s="106"/>
      <c r="F123" s="106">
        <v>0</v>
      </c>
      <c r="G123" s="110">
        <f t="shared" si="2"/>
        <v>0</v>
      </c>
      <c r="H123" s="111" t="str">
        <f t="shared" si="3"/>
        <v/>
      </c>
      <c r="I123" s="150"/>
      <c r="J123" s="192"/>
      <c r="K123" s="192"/>
      <c r="L123" s="192"/>
      <c r="M123" s="192"/>
      <c r="N123" s="192"/>
      <c r="O123" s="192"/>
    </row>
    <row r="124" spans="1:15" ht="15" customHeight="1" x14ac:dyDescent="0.35">
      <c r="A124" s="212" t="s">
        <v>43</v>
      </c>
      <c r="B124" s="221" t="s">
        <v>88</v>
      </c>
      <c r="C124" s="226">
        <v>201</v>
      </c>
      <c r="D124" s="227">
        <v>461</v>
      </c>
      <c r="E124" s="227">
        <v>4696</v>
      </c>
      <c r="F124" s="227">
        <v>4660.1675400000004</v>
      </c>
      <c r="G124" s="112">
        <f t="shared" si="2"/>
        <v>-260</v>
      </c>
      <c r="H124" s="113" t="str">
        <f t="shared" si="3"/>
        <v>-56,4%▼</v>
      </c>
      <c r="I124" s="171"/>
      <c r="J124" s="192"/>
      <c r="K124" s="192"/>
      <c r="L124" s="192"/>
      <c r="M124" s="192"/>
      <c r="N124" s="192"/>
      <c r="O124" s="192"/>
    </row>
    <row r="125" spans="1:15" ht="15" customHeight="1" x14ac:dyDescent="0.35">
      <c r="A125" s="212" t="s">
        <v>43</v>
      </c>
      <c r="B125" s="215" t="s">
        <v>89</v>
      </c>
      <c r="C125" s="223"/>
      <c r="D125" s="224"/>
      <c r="E125" s="224"/>
      <c r="F125" s="224"/>
      <c r="G125" s="110">
        <f t="shared" si="2"/>
        <v>0</v>
      </c>
      <c r="H125" s="111" t="str">
        <f t="shared" si="3"/>
        <v/>
      </c>
      <c r="I125" s="152"/>
      <c r="J125" s="192"/>
      <c r="K125" s="192"/>
      <c r="L125" s="192"/>
      <c r="M125" s="192"/>
      <c r="N125" s="192"/>
      <c r="O125" s="192"/>
    </row>
    <row r="126" spans="1:15" ht="15" customHeight="1" x14ac:dyDescent="0.35">
      <c r="A126" s="212" t="s">
        <v>43</v>
      </c>
      <c r="B126" s="107" t="s">
        <v>90</v>
      </c>
      <c r="C126" s="135"/>
      <c r="D126" s="108"/>
      <c r="E126" s="108"/>
      <c r="F126" s="108">
        <v>0</v>
      </c>
      <c r="G126" s="112">
        <f t="shared" si="2"/>
        <v>0</v>
      </c>
      <c r="H126" s="113" t="str">
        <f t="shared" si="3"/>
        <v/>
      </c>
      <c r="I126" s="151"/>
      <c r="J126" s="192"/>
      <c r="K126" s="192"/>
      <c r="L126" s="192"/>
      <c r="M126" s="192"/>
      <c r="N126" s="192"/>
      <c r="O126" s="192"/>
    </row>
    <row r="127" spans="1:15" ht="15" customHeight="1" x14ac:dyDescent="0.35">
      <c r="A127" s="212" t="s">
        <v>43</v>
      </c>
      <c r="B127" s="104" t="s">
        <v>91</v>
      </c>
      <c r="C127" s="134"/>
      <c r="D127" s="106"/>
      <c r="E127" s="106"/>
      <c r="F127" s="106"/>
      <c r="G127" s="110">
        <f t="shared" si="2"/>
        <v>0</v>
      </c>
      <c r="H127" s="111" t="str">
        <f t="shared" si="3"/>
        <v/>
      </c>
      <c r="I127" s="150"/>
      <c r="J127" s="192"/>
      <c r="K127" s="192"/>
      <c r="L127" s="192"/>
      <c r="M127" s="192"/>
      <c r="N127" s="192"/>
      <c r="O127" s="192"/>
    </row>
    <row r="128" spans="1:15" ht="15" customHeight="1" x14ac:dyDescent="0.35">
      <c r="A128" s="212" t="s">
        <v>43</v>
      </c>
      <c r="B128" s="107" t="s">
        <v>92</v>
      </c>
      <c r="C128" s="135"/>
      <c r="D128" s="108"/>
      <c r="E128" s="108"/>
      <c r="F128" s="108"/>
      <c r="G128" s="112">
        <f t="shared" si="2"/>
        <v>0</v>
      </c>
      <c r="H128" s="113" t="str">
        <f t="shared" si="3"/>
        <v/>
      </c>
      <c r="I128" s="151"/>
      <c r="J128" s="192"/>
      <c r="K128" s="192"/>
      <c r="L128" s="192"/>
      <c r="M128" s="192"/>
      <c r="N128" s="192"/>
      <c r="O128" s="192"/>
    </row>
    <row r="129" spans="1:15" ht="15" customHeight="1" x14ac:dyDescent="0.35">
      <c r="A129" s="212" t="s">
        <v>43</v>
      </c>
      <c r="B129" s="104" t="s">
        <v>93</v>
      </c>
      <c r="C129" s="134"/>
      <c r="D129" s="106"/>
      <c r="E129" s="106"/>
      <c r="F129" s="106"/>
      <c r="G129" s="110">
        <f t="shared" si="2"/>
        <v>0</v>
      </c>
      <c r="H129" s="111" t="str">
        <f t="shared" si="3"/>
        <v/>
      </c>
      <c r="I129" s="150"/>
      <c r="J129" s="192"/>
      <c r="K129" s="192"/>
      <c r="L129" s="192"/>
      <c r="M129" s="192"/>
      <c r="N129" s="192"/>
      <c r="O129" s="192"/>
    </row>
    <row r="130" spans="1:15" ht="15" customHeight="1" x14ac:dyDescent="0.35">
      <c r="A130" s="212" t="s">
        <v>43</v>
      </c>
      <c r="B130" s="107" t="s">
        <v>94</v>
      </c>
      <c r="C130" s="135"/>
      <c r="D130" s="108"/>
      <c r="E130" s="108"/>
      <c r="F130" s="108"/>
      <c r="G130" s="112">
        <f t="shared" si="2"/>
        <v>0</v>
      </c>
      <c r="H130" s="113" t="str">
        <f t="shared" si="3"/>
        <v/>
      </c>
      <c r="I130" s="151"/>
      <c r="J130" s="192"/>
      <c r="K130" s="192"/>
      <c r="L130" s="192"/>
      <c r="M130" s="192"/>
      <c r="N130" s="192"/>
      <c r="O130" s="192"/>
    </row>
    <row r="131" spans="1:15" ht="15" customHeight="1" x14ac:dyDescent="0.35">
      <c r="A131" s="212" t="s">
        <v>43</v>
      </c>
      <c r="B131" s="104" t="s">
        <v>95</v>
      </c>
      <c r="C131" s="134">
        <v>3247</v>
      </c>
      <c r="D131" s="106"/>
      <c r="E131" s="106"/>
      <c r="F131" s="106"/>
      <c r="G131" s="110">
        <f t="shared" si="2"/>
        <v>3247</v>
      </c>
      <c r="H131" s="111" t="str">
        <f t="shared" si="3"/>
        <v/>
      </c>
      <c r="I131" s="150"/>
      <c r="J131" s="192"/>
      <c r="K131" s="192"/>
      <c r="L131" s="192"/>
      <c r="M131" s="192"/>
      <c r="N131" s="192"/>
      <c r="O131" s="192"/>
    </row>
    <row r="132" spans="1:15" ht="15" customHeight="1" x14ac:dyDescent="0.35">
      <c r="A132" s="212" t="s">
        <v>43</v>
      </c>
      <c r="B132" s="107" t="s">
        <v>96</v>
      </c>
      <c r="C132" s="135"/>
      <c r="D132" s="108"/>
      <c r="E132" s="108"/>
      <c r="F132" s="108">
        <v>0</v>
      </c>
      <c r="G132" s="112">
        <f t="shared" si="2"/>
        <v>0</v>
      </c>
      <c r="H132" s="113" t="str">
        <f t="shared" si="3"/>
        <v/>
      </c>
      <c r="I132" s="151"/>
      <c r="J132" s="192"/>
      <c r="K132" s="192"/>
      <c r="L132" s="192"/>
      <c r="M132" s="192"/>
      <c r="N132" s="192"/>
      <c r="O132" s="192"/>
    </row>
    <row r="133" spans="1:15" ht="15" customHeight="1" x14ac:dyDescent="0.35">
      <c r="A133" s="212" t="s">
        <v>43</v>
      </c>
      <c r="B133" s="215" t="s">
        <v>53</v>
      </c>
      <c r="C133" s="223"/>
      <c r="D133" s="224">
        <v>0</v>
      </c>
      <c r="E133" s="224">
        <v>345</v>
      </c>
      <c r="F133" s="224">
        <v>432.55946</v>
      </c>
      <c r="G133" s="110">
        <f t="shared" si="2"/>
        <v>0</v>
      </c>
      <c r="H133" s="111" t="str">
        <f t="shared" si="3"/>
        <v/>
      </c>
      <c r="I133" s="152"/>
      <c r="J133" s="192"/>
      <c r="K133" s="192"/>
      <c r="L133" s="192"/>
      <c r="M133" s="192"/>
      <c r="N133" s="192"/>
      <c r="O133" s="192"/>
    </row>
    <row r="134" spans="1:15" ht="15" customHeight="1" x14ac:dyDescent="0.35">
      <c r="A134" s="105" t="s">
        <v>43</v>
      </c>
      <c r="B134" s="129" t="s">
        <v>8</v>
      </c>
      <c r="C134" s="130">
        <f>SUMIFS((C7:C133),(A7:A133),A134)</f>
        <v>84037</v>
      </c>
      <c r="D134" s="130">
        <f>SUMIFS((D7:D133),(A7:A133),A134)</f>
        <v>79751</v>
      </c>
      <c r="E134" s="130">
        <f>SUMIFS((E7:E133),(A7:A133),A134)</f>
        <v>94935</v>
      </c>
      <c r="F134" s="130">
        <f>SUMIFS((F7:F133),(A7:A133),A134)</f>
        <v>88936.773002901362</v>
      </c>
      <c r="G134" s="126">
        <f t="shared" si="2"/>
        <v>4286</v>
      </c>
      <c r="H134" s="127" t="str">
        <f t="shared" si="3"/>
        <v>5,4%</v>
      </c>
      <c r="I134" s="131"/>
      <c r="J134" s="192"/>
      <c r="K134" s="192"/>
      <c r="L134" s="192"/>
      <c r="M134" s="192"/>
      <c r="N134" s="192"/>
      <c r="O134" s="192"/>
    </row>
    <row r="135" spans="1:15" ht="15" customHeight="1" x14ac:dyDescent="0.35">
      <c r="A135" s="34" t="s">
        <v>44</v>
      </c>
      <c r="B135" s="157"/>
      <c r="C135" s="224"/>
      <c r="D135" s="165"/>
      <c r="E135" s="165"/>
      <c r="F135" s="165">
        <v>0</v>
      </c>
      <c r="G135" s="110">
        <f t="shared" ref="G135:G198" si="4">IF(ISERROR(C135- D135)=TRUE,"",C135 - D135)</f>
        <v>0</v>
      </c>
      <c r="H135" s="111" t="str">
        <f t="shared" ref="H135:H198" si="5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152"/>
      <c r="J135" s="10"/>
      <c r="K135" s="10"/>
      <c r="L135" s="10"/>
      <c r="M135" s="10"/>
      <c r="N135" s="10"/>
      <c r="O135" s="10"/>
    </row>
    <row r="136" spans="1:15" ht="15" customHeight="1" x14ac:dyDescent="0.35">
      <c r="A136" s="212" t="s">
        <v>44</v>
      </c>
      <c r="B136" s="221" t="s">
        <v>48</v>
      </c>
      <c r="C136" s="226"/>
      <c r="D136" s="227"/>
      <c r="E136" s="227"/>
      <c r="F136" s="227"/>
      <c r="G136" s="112">
        <f t="shared" si="4"/>
        <v>0</v>
      </c>
      <c r="H136" s="113" t="str">
        <f t="shared" si="5"/>
        <v/>
      </c>
      <c r="I136" s="171"/>
      <c r="J136" s="192"/>
      <c r="K136" s="192"/>
      <c r="L136" s="192"/>
      <c r="M136" s="192"/>
      <c r="N136" s="192"/>
      <c r="O136" s="192"/>
    </row>
    <row r="137" spans="1:15" ht="15" customHeight="1" x14ac:dyDescent="0.35">
      <c r="A137" s="212" t="s">
        <v>44</v>
      </c>
      <c r="B137" s="104" t="s">
        <v>58</v>
      </c>
      <c r="C137" s="134"/>
      <c r="D137" s="106"/>
      <c r="E137" s="106"/>
      <c r="F137" s="106"/>
      <c r="G137" s="110">
        <f t="shared" si="4"/>
        <v>0</v>
      </c>
      <c r="H137" s="111" t="str">
        <f t="shared" si="5"/>
        <v/>
      </c>
      <c r="I137" s="150"/>
      <c r="J137" s="192"/>
      <c r="K137" s="192"/>
      <c r="L137" s="192"/>
      <c r="M137" s="192"/>
      <c r="N137" s="192"/>
      <c r="O137" s="192"/>
    </row>
    <row r="138" spans="1:15" ht="15" customHeight="1" x14ac:dyDescent="0.35">
      <c r="A138" s="212" t="s">
        <v>44</v>
      </c>
      <c r="B138" s="221" t="s">
        <v>59</v>
      </c>
      <c r="C138" s="188">
        <v>2551.3733437471146</v>
      </c>
      <c r="D138" s="227">
        <v>2563.5556897882739</v>
      </c>
      <c r="E138" s="227">
        <v>2450</v>
      </c>
      <c r="F138" s="227">
        <v>2453</v>
      </c>
      <c r="G138" s="112">
        <f t="shared" si="4"/>
        <v>-12.182346041159235</v>
      </c>
      <c r="H138" s="113" t="str">
        <f t="shared" si="5"/>
        <v>-0,5%</v>
      </c>
      <c r="I138" s="171"/>
      <c r="J138" s="192"/>
      <c r="K138" s="192"/>
      <c r="L138" s="192"/>
      <c r="M138" s="192"/>
      <c r="N138" s="192"/>
      <c r="O138" s="192"/>
    </row>
    <row r="139" spans="1:15" ht="15" customHeight="1" x14ac:dyDescent="0.35">
      <c r="A139" s="212" t="s">
        <v>44</v>
      </c>
      <c r="B139" s="215" t="s">
        <v>60</v>
      </c>
      <c r="C139" s="223"/>
      <c r="D139" s="224"/>
      <c r="E139" s="224"/>
      <c r="F139" s="224"/>
      <c r="G139" s="110">
        <f t="shared" si="4"/>
        <v>0</v>
      </c>
      <c r="H139" s="111" t="str">
        <f t="shared" si="5"/>
        <v/>
      </c>
      <c r="I139" s="152"/>
      <c r="J139" s="192"/>
      <c r="K139" s="192"/>
      <c r="L139" s="192"/>
      <c r="M139" s="192"/>
      <c r="N139" s="192"/>
      <c r="O139" s="192"/>
    </row>
    <row r="140" spans="1:15" ht="15" customHeight="1" x14ac:dyDescent="0.35">
      <c r="A140" s="212" t="s">
        <v>44</v>
      </c>
      <c r="B140" s="107" t="s">
        <v>61</v>
      </c>
      <c r="C140" s="189">
        <v>5.8108999999999469</v>
      </c>
      <c r="D140" s="108">
        <v>31.510710000000245</v>
      </c>
      <c r="E140" s="108">
        <v>96.397099999999995</v>
      </c>
      <c r="F140" s="108">
        <v>80</v>
      </c>
      <c r="G140" s="112">
        <f t="shared" si="4"/>
        <v>-25.699810000000298</v>
      </c>
      <c r="H140" s="113" t="str">
        <f t="shared" si="5"/>
        <v>-81,6%▼</v>
      </c>
      <c r="I140" s="151"/>
      <c r="J140" s="192"/>
      <c r="K140" s="192"/>
      <c r="L140" s="192"/>
      <c r="M140" s="192"/>
      <c r="N140" s="192"/>
      <c r="O140" s="192"/>
    </row>
    <row r="141" spans="1:15" ht="15" customHeight="1" x14ac:dyDescent="0.35">
      <c r="A141" s="212" t="s">
        <v>44</v>
      </c>
      <c r="B141" s="104" t="s">
        <v>62</v>
      </c>
      <c r="C141" s="134"/>
      <c r="D141" s="106"/>
      <c r="E141" s="106"/>
      <c r="F141" s="106"/>
      <c r="G141" s="110">
        <f t="shared" si="4"/>
        <v>0</v>
      </c>
      <c r="H141" s="111" t="str">
        <f t="shared" si="5"/>
        <v/>
      </c>
      <c r="I141" s="150"/>
      <c r="J141" s="192"/>
      <c r="K141" s="192"/>
      <c r="L141" s="192"/>
      <c r="M141" s="192"/>
      <c r="N141" s="192"/>
      <c r="O141" s="192"/>
    </row>
    <row r="142" spans="1:15" ht="15" customHeight="1" x14ac:dyDescent="0.35">
      <c r="A142" s="212" t="s">
        <v>44</v>
      </c>
      <c r="B142" s="221" t="s">
        <v>63</v>
      </c>
      <c r="C142" s="226"/>
      <c r="D142" s="227"/>
      <c r="E142" s="227"/>
      <c r="F142" s="227"/>
      <c r="G142" s="112">
        <f t="shared" si="4"/>
        <v>0</v>
      </c>
      <c r="H142" s="113" t="str">
        <f t="shared" si="5"/>
        <v/>
      </c>
      <c r="I142" s="171"/>
      <c r="J142" s="192"/>
      <c r="K142" s="192"/>
      <c r="L142" s="192"/>
      <c r="M142" s="192"/>
      <c r="N142" s="192"/>
      <c r="O142" s="192"/>
    </row>
    <row r="143" spans="1:15" ht="15" customHeight="1" x14ac:dyDescent="0.35">
      <c r="A143" s="212" t="s">
        <v>44</v>
      </c>
      <c r="B143" s="215" t="s">
        <v>64</v>
      </c>
      <c r="C143" s="223"/>
      <c r="D143" s="224"/>
      <c r="E143" s="224"/>
      <c r="F143" s="224"/>
      <c r="G143" s="110">
        <f t="shared" si="4"/>
        <v>0</v>
      </c>
      <c r="H143" s="111" t="str">
        <f t="shared" si="5"/>
        <v/>
      </c>
      <c r="I143" s="152"/>
      <c r="J143" s="192"/>
      <c r="K143" s="192"/>
      <c r="L143" s="192"/>
      <c r="M143" s="192"/>
      <c r="N143" s="192"/>
      <c r="O143" s="192"/>
    </row>
    <row r="144" spans="1:15" ht="15" customHeight="1" x14ac:dyDescent="0.35">
      <c r="A144" s="212" t="s">
        <v>44</v>
      </c>
      <c r="B144" s="221" t="s">
        <v>65</v>
      </c>
      <c r="C144" s="226"/>
      <c r="D144" s="227"/>
      <c r="E144" s="227"/>
      <c r="F144" s="227"/>
      <c r="G144" s="112">
        <f t="shared" si="4"/>
        <v>0</v>
      </c>
      <c r="H144" s="113" t="str">
        <f t="shared" si="5"/>
        <v/>
      </c>
      <c r="I144" s="171"/>
      <c r="J144" s="192"/>
      <c r="K144" s="192"/>
      <c r="L144" s="192"/>
      <c r="M144" s="192"/>
      <c r="N144" s="192"/>
      <c r="O144" s="192"/>
    </row>
    <row r="145" spans="1:15" ht="15" customHeight="1" x14ac:dyDescent="0.35">
      <c r="A145" s="212" t="s">
        <v>44</v>
      </c>
      <c r="B145" s="104" t="s">
        <v>66</v>
      </c>
      <c r="C145" s="134"/>
      <c r="D145" s="106"/>
      <c r="E145" s="106"/>
      <c r="F145" s="106"/>
      <c r="G145" s="110">
        <f t="shared" si="4"/>
        <v>0</v>
      </c>
      <c r="H145" s="111" t="str">
        <f t="shared" si="5"/>
        <v/>
      </c>
      <c r="I145" s="150"/>
      <c r="J145" s="192"/>
      <c r="K145" s="192"/>
      <c r="L145" s="192"/>
      <c r="M145" s="192"/>
      <c r="N145" s="192"/>
      <c r="O145" s="192"/>
    </row>
    <row r="146" spans="1:15" ht="15" customHeight="1" x14ac:dyDescent="0.35">
      <c r="A146" s="212" t="s">
        <v>44</v>
      </c>
      <c r="B146" s="107" t="s">
        <v>67</v>
      </c>
      <c r="C146" s="135"/>
      <c r="D146" s="108"/>
      <c r="E146" s="108"/>
      <c r="F146" s="108"/>
      <c r="G146" s="112">
        <f t="shared" si="4"/>
        <v>0</v>
      </c>
      <c r="H146" s="113" t="str">
        <f t="shared" si="5"/>
        <v/>
      </c>
      <c r="I146" s="151"/>
      <c r="J146" s="192"/>
      <c r="K146" s="192"/>
      <c r="L146" s="192"/>
      <c r="M146" s="192"/>
      <c r="N146" s="192"/>
      <c r="O146" s="192"/>
    </row>
    <row r="147" spans="1:15" ht="15" customHeight="1" x14ac:dyDescent="0.35">
      <c r="A147" s="212" t="s">
        <v>44</v>
      </c>
      <c r="B147" s="215" t="s">
        <v>68</v>
      </c>
      <c r="C147" s="223"/>
      <c r="D147" s="224"/>
      <c r="E147" s="224"/>
      <c r="F147" s="224"/>
      <c r="G147" s="110">
        <f t="shared" si="4"/>
        <v>0</v>
      </c>
      <c r="H147" s="111" t="str">
        <f t="shared" si="5"/>
        <v/>
      </c>
      <c r="I147" s="152"/>
      <c r="J147" s="192"/>
      <c r="K147" s="192"/>
      <c r="L147" s="192"/>
      <c r="M147" s="192"/>
      <c r="N147" s="192"/>
      <c r="O147" s="192"/>
    </row>
    <row r="148" spans="1:15" ht="15" customHeight="1" x14ac:dyDescent="0.35">
      <c r="A148" s="212" t="s">
        <v>44</v>
      </c>
      <c r="B148" s="107" t="s">
        <v>69</v>
      </c>
      <c r="C148" s="135"/>
      <c r="D148" s="108"/>
      <c r="E148" s="108"/>
      <c r="F148" s="108"/>
      <c r="G148" s="112">
        <f t="shared" si="4"/>
        <v>0</v>
      </c>
      <c r="H148" s="113" t="str">
        <f t="shared" si="5"/>
        <v/>
      </c>
      <c r="I148" s="151"/>
      <c r="J148" s="192"/>
      <c r="K148" s="192"/>
      <c r="L148" s="192"/>
      <c r="M148" s="192"/>
      <c r="N148" s="192"/>
      <c r="O148" s="192"/>
    </row>
    <row r="149" spans="1:15" ht="15" customHeight="1" x14ac:dyDescent="0.35">
      <c r="A149" s="212" t="s">
        <v>44</v>
      </c>
      <c r="B149" s="215" t="s">
        <v>70</v>
      </c>
      <c r="C149" s="187">
        <v>1878.2057564264105</v>
      </c>
      <c r="D149" s="224">
        <v>2696.0826106818781</v>
      </c>
      <c r="E149" s="224">
        <v>2450.2597500000002</v>
      </c>
      <c r="F149" s="224">
        <v>2402.0129999999999</v>
      </c>
      <c r="G149" s="110">
        <f t="shared" si="4"/>
        <v>-817.87685425546761</v>
      </c>
      <c r="H149" s="111" t="str">
        <f t="shared" si="5"/>
        <v>-30,3%▼</v>
      </c>
      <c r="I149" s="179"/>
      <c r="J149" s="192"/>
      <c r="K149" s="192"/>
      <c r="L149" s="192"/>
      <c r="M149" s="192"/>
      <c r="N149" s="192"/>
      <c r="O149" s="192"/>
    </row>
    <row r="150" spans="1:15" ht="15" customHeight="1" x14ac:dyDescent="0.35">
      <c r="A150" s="212" t="s">
        <v>44</v>
      </c>
      <c r="B150" s="107" t="s">
        <v>71</v>
      </c>
      <c r="C150" s="135"/>
      <c r="D150" s="108"/>
      <c r="E150" s="108"/>
      <c r="F150" s="108"/>
      <c r="G150" s="112">
        <f t="shared" si="4"/>
        <v>0</v>
      </c>
      <c r="H150" s="113" t="str">
        <f t="shared" si="5"/>
        <v/>
      </c>
      <c r="I150" s="151"/>
      <c r="J150" s="192"/>
      <c r="K150" s="192"/>
      <c r="L150" s="192"/>
      <c r="M150" s="192"/>
      <c r="N150" s="192"/>
      <c r="O150" s="192"/>
    </row>
    <row r="151" spans="1:15" ht="15" customHeight="1" x14ac:dyDescent="0.35">
      <c r="A151" s="212" t="s">
        <v>44</v>
      </c>
      <c r="B151" s="215" t="s">
        <v>72</v>
      </c>
      <c r="C151" s="223"/>
      <c r="D151" s="224"/>
      <c r="E151" s="224"/>
      <c r="F151" s="224"/>
      <c r="G151" s="110">
        <f t="shared" si="4"/>
        <v>0</v>
      </c>
      <c r="H151" s="111" t="str">
        <f t="shared" si="5"/>
        <v/>
      </c>
      <c r="I151" s="152"/>
      <c r="J151" s="192"/>
      <c r="K151" s="192"/>
      <c r="L151" s="192"/>
      <c r="M151" s="192"/>
      <c r="N151" s="192"/>
      <c r="O151" s="192"/>
    </row>
    <row r="152" spans="1:15" ht="15" customHeight="1" x14ac:dyDescent="0.35">
      <c r="A152" s="212" t="s">
        <v>44</v>
      </c>
      <c r="B152" s="107" t="s">
        <v>73</v>
      </c>
      <c r="C152" s="135"/>
      <c r="D152" s="108"/>
      <c r="E152" s="108"/>
      <c r="F152" s="108"/>
      <c r="G152" s="112">
        <f t="shared" si="4"/>
        <v>0</v>
      </c>
      <c r="H152" s="113" t="str">
        <f t="shared" si="5"/>
        <v/>
      </c>
      <c r="I152" s="151"/>
      <c r="J152" s="192"/>
      <c r="K152" s="192"/>
      <c r="L152" s="192"/>
      <c r="M152" s="192"/>
      <c r="N152" s="192"/>
      <c r="O152" s="192"/>
    </row>
    <row r="153" spans="1:15" ht="15" customHeight="1" x14ac:dyDescent="0.35">
      <c r="A153" s="212" t="s">
        <v>44</v>
      </c>
      <c r="B153" s="215" t="s">
        <v>74</v>
      </c>
      <c r="C153" s="223"/>
      <c r="D153" s="224"/>
      <c r="E153" s="224"/>
      <c r="F153" s="224"/>
      <c r="G153" s="110">
        <f t="shared" si="4"/>
        <v>0</v>
      </c>
      <c r="H153" s="111" t="str">
        <f t="shared" si="5"/>
        <v/>
      </c>
      <c r="I153" s="152"/>
      <c r="J153" s="192"/>
      <c r="K153" s="192"/>
      <c r="L153" s="192"/>
      <c r="M153" s="192"/>
      <c r="N153" s="192"/>
      <c r="O153" s="192"/>
    </row>
    <row r="154" spans="1:15" ht="15" customHeight="1" x14ac:dyDescent="0.35">
      <c r="A154" s="212" t="s">
        <v>44</v>
      </c>
      <c r="B154" s="107" t="s">
        <v>75</v>
      </c>
      <c r="C154" s="189">
        <v>6300.0688100000007</v>
      </c>
      <c r="D154" s="108">
        <v>5320.3589499999998</v>
      </c>
      <c r="E154" s="108">
        <v>5164.2989500000003</v>
      </c>
      <c r="F154" s="108">
        <v>5134.47</v>
      </c>
      <c r="G154" s="112">
        <f t="shared" si="4"/>
        <v>979.70986000000084</v>
      </c>
      <c r="H154" s="113" t="str">
        <f t="shared" si="5"/>
        <v>18,4%▲</v>
      </c>
      <c r="I154" s="151"/>
      <c r="J154" s="192"/>
      <c r="K154" s="192"/>
      <c r="L154" s="192"/>
      <c r="M154" s="192"/>
      <c r="N154" s="192"/>
      <c r="O154" s="192"/>
    </row>
    <row r="155" spans="1:15" ht="15" customHeight="1" x14ac:dyDescent="0.35">
      <c r="A155" s="212" t="s">
        <v>44</v>
      </c>
      <c r="B155" s="104" t="s">
        <v>76</v>
      </c>
      <c r="C155" s="190">
        <v>3780.3597199999995</v>
      </c>
      <c r="D155" s="106">
        <v>3580</v>
      </c>
      <c r="E155" s="106">
        <v>4875.7056865942805</v>
      </c>
      <c r="F155" s="106">
        <v>4728.9879106546405</v>
      </c>
      <c r="G155" s="110">
        <f t="shared" si="4"/>
        <v>200.35971999999947</v>
      </c>
      <c r="H155" s="111" t="str">
        <f t="shared" si="5"/>
        <v>5,6%</v>
      </c>
      <c r="I155" s="150"/>
      <c r="J155" s="192"/>
      <c r="K155" s="192"/>
      <c r="L155" s="192"/>
      <c r="M155" s="192"/>
      <c r="N155" s="192"/>
      <c r="O155" s="192"/>
    </row>
    <row r="156" spans="1:15" ht="15" customHeight="1" x14ac:dyDescent="0.35">
      <c r="A156" s="212" t="s">
        <v>44</v>
      </c>
      <c r="B156" s="221" t="s">
        <v>77</v>
      </c>
      <c r="C156" s="188">
        <v>28584.320800000001</v>
      </c>
      <c r="D156" s="227">
        <v>26159</v>
      </c>
      <c r="E156" s="227">
        <v>25000</v>
      </c>
      <c r="F156" s="227">
        <f>24982842/1000</f>
        <v>24982.842000000001</v>
      </c>
      <c r="G156" s="112">
        <f t="shared" si="4"/>
        <v>2425.3208000000013</v>
      </c>
      <c r="H156" s="113" t="str">
        <f t="shared" si="5"/>
        <v>9,3%▲</v>
      </c>
      <c r="I156" s="171"/>
      <c r="J156" s="192"/>
      <c r="K156" s="192"/>
      <c r="L156" s="192"/>
      <c r="M156" s="192"/>
      <c r="N156" s="192"/>
      <c r="O156" s="192"/>
    </row>
    <row r="157" spans="1:15" ht="15" customHeight="1" x14ac:dyDescent="0.35">
      <c r="A157" s="212" t="s">
        <v>44</v>
      </c>
      <c r="B157" s="104" t="s">
        <v>78</v>
      </c>
      <c r="C157" s="190">
        <v>777.38731000000007</v>
      </c>
      <c r="D157" s="106">
        <v>679</v>
      </c>
      <c r="E157" s="106">
        <v>680.54941435872502</v>
      </c>
      <c r="F157" s="106">
        <v>651.21469999999999</v>
      </c>
      <c r="G157" s="110">
        <f t="shared" si="4"/>
        <v>98.38731000000007</v>
      </c>
      <c r="H157" s="111" t="str">
        <f t="shared" si="5"/>
        <v>14,5%▲</v>
      </c>
      <c r="I157" s="150"/>
      <c r="J157" s="192"/>
      <c r="K157" s="192"/>
      <c r="L157" s="192"/>
      <c r="M157" s="192"/>
      <c r="N157" s="192"/>
      <c r="O157" s="192"/>
    </row>
    <row r="158" spans="1:15" ht="15" customHeight="1" x14ac:dyDescent="0.35">
      <c r="A158" s="212" t="s">
        <v>44</v>
      </c>
      <c r="B158" s="221" t="s">
        <v>79</v>
      </c>
      <c r="C158" s="226"/>
      <c r="D158" s="227"/>
      <c r="E158" s="227"/>
      <c r="F158" s="227"/>
      <c r="G158" s="112">
        <f t="shared" si="4"/>
        <v>0</v>
      </c>
      <c r="H158" s="113" t="str">
        <f t="shared" si="5"/>
        <v/>
      </c>
      <c r="I158" s="171"/>
      <c r="J158" s="192"/>
      <c r="K158" s="192"/>
      <c r="L158" s="192"/>
      <c r="M158" s="192"/>
      <c r="N158" s="192"/>
      <c r="O158" s="192"/>
    </row>
    <row r="159" spans="1:15" ht="15" customHeight="1" x14ac:dyDescent="0.35">
      <c r="A159" s="212" t="s">
        <v>44</v>
      </c>
      <c r="B159" s="215" t="s">
        <v>80</v>
      </c>
      <c r="C159" s="223"/>
      <c r="D159" s="224"/>
      <c r="E159" s="224"/>
      <c r="F159" s="224"/>
      <c r="G159" s="110">
        <f t="shared" si="4"/>
        <v>0</v>
      </c>
      <c r="H159" s="111" t="str">
        <f t="shared" si="5"/>
        <v/>
      </c>
      <c r="I159" s="152"/>
      <c r="J159" s="192"/>
      <c r="K159" s="192"/>
      <c r="L159" s="192"/>
      <c r="M159" s="192"/>
      <c r="N159" s="192"/>
      <c r="O159" s="192"/>
    </row>
    <row r="160" spans="1:15" ht="15" customHeight="1" x14ac:dyDescent="0.35">
      <c r="A160" s="212" t="s">
        <v>44</v>
      </c>
      <c r="B160" s="221" t="s">
        <v>81</v>
      </c>
      <c r="C160" s="226"/>
      <c r="D160" s="227"/>
      <c r="E160" s="227"/>
      <c r="F160" s="227"/>
      <c r="G160" s="112">
        <f t="shared" si="4"/>
        <v>0</v>
      </c>
      <c r="H160" s="113" t="str">
        <f t="shared" si="5"/>
        <v/>
      </c>
      <c r="I160" s="171"/>
      <c r="J160" s="192"/>
      <c r="K160" s="192"/>
      <c r="L160" s="192"/>
      <c r="M160" s="192"/>
      <c r="N160" s="192"/>
      <c r="O160" s="192"/>
    </row>
    <row r="161" spans="1:15" ht="15" customHeight="1" x14ac:dyDescent="0.35">
      <c r="A161" s="212" t="s">
        <v>44</v>
      </c>
      <c r="B161" s="104" t="s">
        <v>82</v>
      </c>
      <c r="C161" s="134"/>
      <c r="D161" s="106"/>
      <c r="E161" s="106"/>
      <c r="F161" s="106"/>
      <c r="G161" s="110">
        <f t="shared" si="4"/>
        <v>0</v>
      </c>
      <c r="H161" s="111" t="str">
        <f t="shared" si="5"/>
        <v/>
      </c>
      <c r="I161" s="150"/>
      <c r="J161" s="192"/>
      <c r="K161" s="192"/>
      <c r="L161" s="192"/>
      <c r="M161" s="192"/>
      <c r="N161" s="192"/>
      <c r="O161" s="192"/>
    </row>
    <row r="162" spans="1:15" ht="15" customHeight="1" x14ac:dyDescent="0.35">
      <c r="A162" s="212" t="s">
        <v>44</v>
      </c>
      <c r="B162" s="221" t="s">
        <v>83</v>
      </c>
      <c r="C162" s="103">
        <v>5637.16</v>
      </c>
      <c r="D162" s="227">
        <v>5399.8808137490096</v>
      </c>
      <c r="E162" s="227">
        <v>5372.9641600000004</v>
      </c>
      <c r="F162" s="227">
        <v>5140.1409999999996</v>
      </c>
      <c r="G162" s="112">
        <f t="shared" si="4"/>
        <v>237.27918625099028</v>
      </c>
      <c r="H162" s="113" t="str">
        <f t="shared" si="5"/>
        <v>4,4%</v>
      </c>
      <c r="I162" s="171"/>
      <c r="J162" s="192"/>
      <c r="K162" s="192"/>
      <c r="L162" s="192"/>
      <c r="M162" s="192"/>
      <c r="N162" s="192"/>
      <c r="O162" s="192"/>
    </row>
    <row r="163" spans="1:15" ht="15" customHeight="1" x14ac:dyDescent="0.35">
      <c r="A163" s="212" t="s">
        <v>44</v>
      </c>
      <c r="B163" s="104" t="s">
        <v>84</v>
      </c>
      <c r="C163" s="134"/>
      <c r="D163" s="106"/>
      <c r="E163" s="106"/>
      <c r="F163" s="106"/>
      <c r="G163" s="110">
        <f t="shared" si="4"/>
        <v>0</v>
      </c>
      <c r="H163" s="111" t="str">
        <f t="shared" si="5"/>
        <v/>
      </c>
      <c r="I163" s="150"/>
      <c r="J163" s="192"/>
      <c r="K163" s="192"/>
      <c r="L163" s="192"/>
      <c r="M163" s="192"/>
      <c r="N163" s="192"/>
      <c r="O163" s="192"/>
    </row>
    <row r="164" spans="1:15" ht="15" customHeight="1" x14ac:dyDescent="0.35">
      <c r="A164" s="212" t="s">
        <v>44</v>
      </c>
      <c r="B164" s="221" t="s">
        <v>85</v>
      </c>
      <c r="C164" s="226"/>
      <c r="D164" s="227"/>
      <c r="E164" s="227"/>
      <c r="F164" s="227"/>
      <c r="G164" s="112">
        <f t="shared" si="4"/>
        <v>0</v>
      </c>
      <c r="H164" s="113" t="str">
        <f t="shared" si="5"/>
        <v/>
      </c>
      <c r="I164" s="171"/>
      <c r="J164" s="192"/>
      <c r="K164" s="192"/>
      <c r="L164" s="192"/>
      <c r="M164" s="192"/>
      <c r="N164" s="192"/>
      <c r="O164" s="192"/>
    </row>
    <row r="165" spans="1:15" ht="15" customHeight="1" x14ac:dyDescent="0.35">
      <c r="A165" s="212" t="s">
        <v>44</v>
      </c>
      <c r="B165" s="104" t="s">
        <v>86</v>
      </c>
      <c r="C165" s="134"/>
      <c r="D165" s="106"/>
      <c r="E165" s="106"/>
      <c r="F165" s="106"/>
      <c r="G165" s="110">
        <f t="shared" si="4"/>
        <v>0</v>
      </c>
      <c r="H165" s="111" t="str">
        <f t="shared" si="5"/>
        <v/>
      </c>
      <c r="I165" s="150"/>
      <c r="J165" s="192"/>
      <c r="K165" s="192"/>
      <c r="L165" s="192"/>
      <c r="M165" s="192"/>
      <c r="N165" s="192"/>
      <c r="O165" s="192"/>
    </row>
    <row r="166" spans="1:15" ht="15" customHeight="1" x14ac:dyDescent="0.35">
      <c r="A166" s="212" t="s">
        <v>44</v>
      </c>
      <c r="B166" s="221" t="s">
        <v>87</v>
      </c>
      <c r="C166" s="226"/>
      <c r="D166" s="227"/>
      <c r="E166" s="227"/>
      <c r="F166" s="227"/>
      <c r="G166" s="112">
        <f t="shared" si="4"/>
        <v>0</v>
      </c>
      <c r="H166" s="113" t="str">
        <f t="shared" si="5"/>
        <v/>
      </c>
      <c r="I166" s="171"/>
      <c r="J166" s="192"/>
      <c r="K166" s="192"/>
      <c r="L166" s="192"/>
      <c r="M166" s="192"/>
      <c r="N166" s="192"/>
      <c r="O166" s="192"/>
    </row>
    <row r="167" spans="1:15" ht="15" customHeight="1" x14ac:dyDescent="0.35">
      <c r="A167" s="212" t="s">
        <v>44</v>
      </c>
      <c r="B167" s="104" t="s">
        <v>88</v>
      </c>
      <c r="C167" s="190">
        <v>550.94417999999996</v>
      </c>
      <c r="D167" s="106">
        <v>699</v>
      </c>
      <c r="E167" s="106">
        <v>4336.3194100000001</v>
      </c>
      <c r="F167" s="106">
        <v>5042.6210200000005</v>
      </c>
      <c r="G167" s="110">
        <f t="shared" si="4"/>
        <v>-148.05582000000004</v>
      </c>
      <c r="H167" s="111" t="str">
        <f t="shared" si="5"/>
        <v>-21,2%▼</v>
      </c>
      <c r="I167" s="150"/>
      <c r="J167" s="192"/>
      <c r="K167" s="192"/>
      <c r="L167" s="192"/>
      <c r="M167" s="192"/>
      <c r="N167" s="192"/>
      <c r="O167" s="192"/>
    </row>
    <row r="168" spans="1:15" ht="15" customHeight="1" x14ac:dyDescent="0.35">
      <c r="A168" s="212" t="s">
        <v>44</v>
      </c>
      <c r="B168" s="221" t="s">
        <v>89</v>
      </c>
      <c r="C168" s="226"/>
      <c r="D168" s="227"/>
      <c r="E168" s="227"/>
      <c r="F168" s="227"/>
      <c r="G168" s="112">
        <f t="shared" si="4"/>
        <v>0</v>
      </c>
      <c r="H168" s="113" t="str">
        <f t="shared" si="5"/>
        <v/>
      </c>
      <c r="I168" s="171"/>
      <c r="J168" s="192"/>
      <c r="K168" s="192"/>
      <c r="L168" s="192"/>
      <c r="M168" s="192"/>
      <c r="N168" s="192"/>
      <c r="O168" s="192"/>
    </row>
    <row r="169" spans="1:15" ht="15" customHeight="1" x14ac:dyDescent="0.35">
      <c r="A169" s="212" t="s">
        <v>44</v>
      </c>
      <c r="B169" s="104" t="s">
        <v>90</v>
      </c>
      <c r="C169" s="134"/>
      <c r="D169" s="106"/>
      <c r="E169" s="106"/>
      <c r="F169" s="106"/>
      <c r="G169" s="110">
        <f t="shared" si="4"/>
        <v>0</v>
      </c>
      <c r="H169" s="111" t="str">
        <f t="shared" si="5"/>
        <v/>
      </c>
      <c r="I169" s="150"/>
      <c r="J169" s="192"/>
      <c r="K169" s="192"/>
      <c r="L169" s="192"/>
      <c r="M169" s="192"/>
      <c r="N169" s="192"/>
      <c r="O169" s="192"/>
    </row>
    <row r="170" spans="1:15" ht="15" customHeight="1" x14ac:dyDescent="0.35">
      <c r="A170" s="212" t="s">
        <v>44</v>
      </c>
      <c r="B170" s="107" t="s">
        <v>91</v>
      </c>
      <c r="C170" s="135"/>
      <c r="D170" s="108"/>
      <c r="E170" s="108"/>
      <c r="F170" s="108"/>
      <c r="G170" s="112">
        <f t="shared" si="4"/>
        <v>0</v>
      </c>
      <c r="H170" s="113" t="str">
        <f t="shared" si="5"/>
        <v/>
      </c>
      <c r="I170" s="151"/>
      <c r="J170" s="192"/>
      <c r="K170" s="192"/>
      <c r="L170" s="192"/>
      <c r="M170" s="192"/>
      <c r="N170" s="192"/>
      <c r="O170" s="192"/>
    </row>
    <row r="171" spans="1:15" ht="15" customHeight="1" x14ac:dyDescent="0.35">
      <c r="A171" s="212" t="s">
        <v>44</v>
      </c>
      <c r="B171" s="104" t="s">
        <v>92</v>
      </c>
      <c r="C171" s="134"/>
      <c r="D171" s="106"/>
      <c r="E171" s="106"/>
      <c r="F171" s="106"/>
      <c r="G171" s="110">
        <f t="shared" si="4"/>
        <v>0</v>
      </c>
      <c r="H171" s="111" t="str">
        <f t="shared" si="5"/>
        <v/>
      </c>
      <c r="I171" s="150"/>
      <c r="J171" s="192"/>
      <c r="K171" s="192"/>
      <c r="L171" s="192"/>
      <c r="M171" s="192"/>
      <c r="N171" s="192"/>
      <c r="O171" s="192"/>
    </row>
    <row r="172" spans="1:15" ht="15" customHeight="1" x14ac:dyDescent="0.35">
      <c r="A172" s="212" t="s">
        <v>44</v>
      </c>
      <c r="B172" s="107" t="s">
        <v>93</v>
      </c>
      <c r="C172" s="135"/>
      <c r="D172" s="108"/>
      <c r="E172" s="108"/>
      <c r="F172" s="108"/>
      <c r="G172" s="112">
        <f t="shared" si="4"/>
        <v>0</v>
      </c>
      <c r="H172" s="113" t="str">
        <f t="shared" si="5"/>
        <v/>
      </c>
      <c r="I172" s="151"/>
      <c r="J172" s="192"/>
      <c r="K172" s="192"/>
      <c r="L172" s="192"/>
      <c r="M172" s="192"/>
      <c r="N172" s="192"/>
      <c r="O172" s="192"/>
    </row>
    <row r="173" spans="1:15" ht="15" customHeight="1" x14ac:dyDescent="0.35">
      <c r="A173" s="212" t="s">
        <v>44</v>
      </c>
      <c r="B173" s="104" t="s">
        <v>94</v>
      </c>
      <c r="C173" s="134"/>
      <c r="D173" s="106"/>
      <c r="E173" s="106"/>
      <c r="F173" s="106"/>
      <c r="G173" s="110">
        <f t="shared" si="4"/>
        <v>0</v>
      </c>
      <c r="H173" s="111" t="str">
        <f t="shared" si="5"/>
        <v/>
      </c>
      <c r="I173" s="150"/>
      <c r="J173" s="192"/>
      <c r="K173" s="192"/>
      <c r="L173" s="192"/>
      <c r="M173" s="192"/>
      <c r="N173" s="192"/>
      <c r="O173" s="192"/>
    </row>
    <row r="174" spans="1:15" ht="15" customHeight="1" x14ac:dyDescent="0.35">
      <c r="A174" s="212" t="s">
        <v>44</v>
      </c>
      <c r="B174" s="107" t="s">
        <v>95</v>
      </c>
      <c r="C174" s="135">
        <v>1090.7829999999999</v>
      </c>
      <c r="D174" s="108"/>
      <c r="E174" s="108"/>
      <c r="F174" s="108"/>
      <c r="G174" s="112">
        <f t="shared" si="4"/>
        <v>1090.7829999999999</v>
      </c>
      <c r="H174" s="113" t="str">
        <f t="shared" si="5"/>
        <v/>
      </c>
      <c r="I174" s="151"/>
      <c r="J174" s="192"/>
      <c r="K174" s="192"/>
      <c r="L174" s="192"/>
      <c r="M174" s="192"/>
      <c r="N174" s="192"/>
      <c r="O174" s="192"/>
    </row>
    <row r="175" spans="1:15" ht="15" customHeight="1" x14ac:dyDescent="0.35">
      <c r="A175" s="212" t="s">
        <v>44</v>
      </c>
      <c r="B175" s="215" t="s">
        <v>96</v>
      </c>
      <c r="C175" s="223"/>
      <c r="D175" s="224"/>
      <c r="E175" s="224"/>
      <c r="F175" s="224"/>
      <c r="G175" s="110">
        <f t="shared" si="4"/>
        <v>0</v>
      </c>
      <c r="H175" s="111" t="str">
        <f t="shared" si="5"/>
        <v/>
      </c>
      <c r="I175" s="152"/>
      <c r="J175" s="192"/>
      <c r="K175" s="192"/>
      <c r="L175" s="192"/>
      <c r="M175" s="192"/>
      <c r="N175" s="192"/>
      <c r="O175" s="192"/>
    </row>
    <row r="176" spans="1:15" ht="15" customHeight="1" x14ac:dyDescent="0.35">
      <c r="A176" s="212" t="s">
        <v>44</v>
      </c>
      <c r="B176" s="121" t="s">
        <v>53</v>
      </c>
      <c r="C176" s="122"/>
      <c r="D176" s="123">
        <v>0</v>
      </c>
      <c r="E176" s="123">
        <v>0</v>
      </c>
      <c r="F176" s="123"/>
      <c r="G176" s="112">
        <f t="shared" si="4"/>
        <v>0</v>
      </c>
      <c r="H176" s="113" t="str">
        <f t="shared" si="5"/>
        <v/>
      </c>
      <c r="I176" s="220"/>
      <c r="J176" s="192"/>
      <c r="K176" s="192"/>
      <c r="L176" s="192"/>
      <c r="M176" s="192"/>
      <c r="N176" s="192"/>
      <c r="O176" s="192"/>
    </row>
    <row r="177" spans="1:15" ht="15" customHeight="1" x14ac:dyDescent="0.35">
      <c r="A177" s="105" t="s">
        <v>44</v>
      </c>
      <c r="B177" s="205" t="s">
        <v>8</v>
      </c>
      <c r="C177" s="109">
        <f>SUMIFS((C7:C176),(A7:A176),A177)</f>
        <v>51156.413820173519</v>
      </c>
      <c r="D177" s="109">
        <f>SUMIFS((D7:D176),(A7:A176),A177)</f>
        <v>47128.388774219165</v>
      </c>
      <c r="E177" s="109">
        <f>SUMIFS((E7:E176),(A7:A176),A177)</f>
        <v>50426.49447095301</v>
      </c>
      <c r="F177" s="109">
        <f>SUMIFS((F7:F176),(A7:A176),A177)</f>
        <v>50615.289630654639</v>
      </c>
      <c r="G177" s="116">
        <f t="shared" si="4"/>
        <v>4028.0250459543531</v>
      </c>
      <c r="H177" s="117" t="str">
        <f t="shared" si="5"/>
        <v>8,5%▲</v>
      </c>
      <c r="I177" s="118"/>
      <c r="J177" s="192"/>
      <c r="K177" s="192"/>
      <c r="L177" s="192"/>
      <c r="M177" s="192"/>
      <c r="N177" s="192"/>
      <c r="O177" s="192"/>
    </row>
    <row r="178" spans="1:15" ht="15" customHeight="1" x14ac:dyDescent="0.35">
      <c r="A178" s="34" t="s">
        <v>45</v>
      </c>
      <c r="B178" s="162"/>
      <c r="C178" s="227"/>
      <c r="D178" s="167"/>
      <c r="E178" s="167"/>
      <c r="F178" s="167">
        <v>0</v>
      </c>
      <c r="G178" s="112">
        <f t="shared" si="4"/>
        <v>0</v>
      </c>
      <c r="H178" s="113" t="str">
        <f t="shared" si="5"/>
        <v/>
      </c>
      <c r="I178" s="171"/>
    </row>
    <row r="179" spans="1:15" ht="15" customHeight="1" x14ac:dyDescent="0.35">
      <c r="A179" s="212" t="s">
        <v>45</v>
      </c>
      <c r="B179" s="215" t="s">
        <v>48</v>
      </c>
      <c r="C179" s="223"/>
      <c r="D179" s="224"/>
      <c r="E179" s="224"/>
      <c r="F179" s="224"/>
      <c r="G179" s="110">
        <f t="shared" si="4"/>
        <v>0</v>
      </c>
      <c r="H179" s="111" t="str">
        <f t="shared" si="5"/>
        <v/>
      </c>
      <c r="I179" s="152"/>
      <c r="J179" s="192"/>
      <c r="K179" s="192"/>
      <c r="L179" s="192"/>
      <c r="M179" s="192"/>
      <c r="N179" s="192"/>
      <c r="O179" s="192"/>
    </row>
    <row r="180" spans="1:15" ht="15" customHeight="1" x14ac:dyDescent="0.35">
      <c r="A180" s="212" t="s">
        <v>45</v>
      </c>
      <c r="B180" s="221" t="s">
        <v>58</v>
      </c>
      <c r="C180" s="226"/>
      <c r="D180" s="227"/>
      <c r="E180" s="227"/>
      <c r="F180" s="227"/>
      <c r="G180" s="112">
        <f t="shared" si="4"/>
        <v>0</v>
      </c>
      <c r="H180" s="113" t="str">
        <f t="shared" si="5"/>
        <v/>
      </c>
      <c r="I180" s="171"/>
      <c r="J180" s="192"/>
      <c r="K180" s="192"/>
      <c r="L180" s="192"/>
      <c r="M180" s="192"/>
      <c r="N180" s="192"/>
      <c r="O180" s="192"/>
    </row>
    <row r="181" spans="1:15" ht="15" customHeight="1" x14ac:dyDescent="0.35">
      <c r="A181" s="212" t="s">
        <v>45</v>
      </c>
      <c r="B181" s="104" t="s">
        <v>59</v>
      </c>
      <c r="C181" s="191">
        <v>1468.4808808438754</v>
      </c>
      <c r="D181" s="106">
        <v>1475.4926113258568</v>
      </c>
      <c r="E181" s="106">
        <v>1450</v>
      </c>
      <c r="F181" s="106">
        <v>1430</v>
      </c>
      <c r="G181" s="110">
        <f t="shared" si="4"/>
        <v>-7.0117304819814308</v>
      </c>
      <c r="H181" s="111" t="str">
        <f t="shared" si="5"/>
        <v>-0,5%</v>
      </c>
      <c r="I181" s="150"/>
      <c r="J181" s="192"/>
      <c r="K181" s="192"/>
      <c r="L181" s="192"/>
      <c r="M181" s="192"/>
      <c r="N181" s="192"/>
      <c r="O181" s="192"/>
    </row>
    <row r="182" spans="1:15" ht="15" customHeight="1" x14ac:dyDescent="0.35">
      <c r="A182" s="212" t="s">
        <v>45</v>
      </c>
      <c r="B182" s="221" t="s">
        <v>60</v>
      </c>
      <c r="C182" s="226"/>
      <c r="D182" s="227"/>
      <c r="E182" s="227"/>
      <c r="F182" s="227"/>
      <c r="G182" s="112">
        <f t="shared" si="4"/>
        <v>0</v>
      </c>
      <c r="H182" s="113" t="str">
        <f t="shared" si="5"/>
        <v/>
      </c>
      <c r="I182" s="171"/>
      <c r="J182" s="192"/>
      <c r="K182" s="192"/>
      <c r="L182" s="192"/>
      <c r="M182" s="192"/>
      <c r="N182" s="192"/>
      <c r="O182" s="192"/>
    </row>
    <row r="183" spans="1:15" ht="15" customHeight="1" x14ac:dyDescent="0.35">
      <c r="A183" s="212" t="s">
        <v>45</v>
      </c>
      <c r="B183" s="215" t="s">
        <v>61</v>
      </c>
      <c r="C183" s="187">
        <v>57.285769999999928</v>
      </c>
      <c r="D183" s="224">
        <v>112.32263</v>
      </c>
      <c r="E183" s="224">
        <v>112.0239</v>
      </c>
      <c r="F183" s="224">
        <v>106</v>
      </c>
      <c r="G183" s="110">
        <f t="shared" si="4"/>
        <v>-55.036860000000075</v>
      </c>
      <c r="H183" s="111" t="str">
        <f t="shared" si="5"/>
        <v>-49,0%▼</v>
      </c>
      <c r="I183" s="152"/>
      <c r="J183" s="192"/>
      <c r="K183" s="192"/>
      <c r="L183" s="192"/>
      <c r="M183" s="192"/>
      <c r="N183" s="192"/>
      <c r="O183" s="192"/>
    </row>
    <row r="184" spans="1:15" ht="15" customHeight="1" x14ac:dyDescent="0.35">
      <c r="A184" s="212" t="s">
        <v>45</v>
      </c>
      <c r="B184" s="221" t="s">
        <v>62</v>
      </c>
      <c r="C184" s="226"/>
      <c r="D184" s="227"/>
      <c r="E184" s="227"/>
      <c r="F184" s="227"/>
      <c r="G184" s="112">
        <f t="shared" si="4"/>
        <v>0</v>
      </c>
      <c r="H184" s="113" t="str">
        <f t="shared" si="5"/>
        <v/>
      </c>
      <c r="I184" s="171"/>
      <c r="J184" s="192"/>
      <c r="K184" s="192"/>
      <c r="L184" s="192"/>
      <c r="M184" s="192"/>
      <c r="N184" s="192"/>
      <c r="O184" s="192"/>
    </row>
    <row r="185" spans="1:15" ht="15" customHeight="1" x14ac:dyDescent="0.35">
      <c r="A185" s="212" t="s">
        <v>45</v>
      </c>
      <c r="B185" s="104" t="s">
        <v>63</v>
      </c>
      <c r="C185" s="134"/>
      <c r="D185" s="106"/>
      <c r="E185" s="106"/>
      <c r="F185" s="106"/>
      <c r="G185" s="110">
        <f t="shared" si="4"/>
        <v>0</v>
      </c>
      <c r="H185" s="111" t="str">
        <f t="shared" si="5"/>
        <v/>
      </c>
      <c r="I185" s="150"/>
      <c r="J185" s="192"/>
      <c r="K185" s="192"/>
      <c r="L185" s="192"/>
      <c r="M185" s="192"/>
      <c r="N185" s="192"/>
      <c r="O185" s="192"/>
    </row>
    <row r="186" spans="1:15" ht="15" customHeight="1" x14ac:dyDescent="0.35">
      <c r="A186" s="212" t="s">
        <v>45</v>
      </c>
      <c r="B186" s="107" t="s">
        <v>64</v>
      </c>
      <c r="C186" s="135"/>
      <c r="D186" s="108"/>
      <c r="E186" s="108"/>
      <c r="F186" s="108"/>
      <c r="G186" s="112">
        <f t="shared" si="4"/>
        <v>0</v>
      </c>
      <c r="H186" s="113" t="str">
        <f t="shared" si="5"/>
        <v/>
      </c>
      <c r="I186" s="151"/>
      <c r="J186" s="192"/>
      <c r="K186" s="192"/>
      <c r="L186" s="192"/>
      <c r="M186" s="192"/>
      <c r="N186" s="192"/>
      <c r="O186" s="192"/>
    </row>
    <row r="187" spans="1:15" ht="15" customHeight="1" x14ac:dyDescent="0.35">
      <c r="A187" s="212" t="s">
        <v>45</v>
      </c>
      <c r="B187" s="104" t="s">
        <v>65</v>
      </c>
      <c r="C187" s="134"/>
      <c r="D187" s="106"/>
      <c r="E187" s="106"/>
      <c r="F187" s="106"/>
      <c r="G187" s="110">
        <f t="shared" si="4"/>
        <v>0</v>
      </c>
      <c r="H187" s="111" t="str">
        <f t="shared" si="5"/>
        <v/>
      </c>
      <c r="I187" s="150"/>
      <c r="J187" s="192"/>
      <c r="K187" s="192"/>
      <c r="L187" s="192"/>
      <c r="M187" s="192"/>
      <c r="N187" s="192"/>
      <c r="O187" s="192"/>
    </row>
    <row r="188" spans="1:15" ht="15" customHeight="1" x14ac:dyDescent="0.35">
      <c r="A188" s="212" t="s">
        <v>45</v>
      </c>
      <c r="B188" s="221" t="s">
        <v>66</v>
      </c>
      <c r="C188" s="226"/>
      <c r="D188" s="227"/>
      <c r="E188" s="227"/>
      <c r="F188" s="227"/>
      <c r="G188" s="112">
        <f t="shared" si="4"/>
        <v>0</v>
      </c>
      <c r="H188" s="113" t="str">
        <f t="shared" si="5"/>
        <v/>
      </c>
      <c r="I188" s="171"/>
      <c r="J188" s="192"/>
      <c r="K188" s="192"/>
      <c r="L188" s="192"/>
      <c r="M188" s="192"/>
      <c r="N188" s="192"/>
      <c r="O188" s="192"/>
    </row>
    <row r="189" spans="1:15" ht="15" customHeight="1" x14ac:dyDescent="0.35">
      <c r="A189" s="212" t="s">
        <v>45</v>
      </c>
      <c r="B189" s="215" t="s">
        <v>67</v>
      </c>
      <c r="C189" s="223"/>
      <c r="D189" s="224"/>
      <c r="E189" s="224"/>
      <c r="F189" s="224"/>
      <c r="G189" s="110">
        <f t="shared" si="4"/>
        <v>0</v>
      </c>
      <c r="H189" s="111" t="str">
        <f t="shared" si="5"/>
        <v/>
      </c>
      <c r="I189" s="152"/>
      <c r="J189" s="192"/>
      <c r="K189" s="192"/>
      <c r="L189" s="192"/>
      <c r="M189" s="192"/>
      <c r="N189" s="192"/>
      <c r="O189" s="192"/>
    </row>
    <row r="190" spans="1:15" ht="15" customHeight="1" x14ac:dyDescent="0.35">
      <c r="A190" s="212" t="s">
        <v>45</v>
      </c>
      <c r="B190" s="107" t="s">
        <v>68</v>
      </c>
      <c r="C190" s="135"/>
      <c r="D190" s="108"/>
      <c r="E190" s="108"/>
      <c r="F190" s="108"/>
      <c r="G190" s="112">
        <f t="shared" si="4"/>
        <v>0</v>
      </c>
      <c r="H190" s="113" t="str">
        <f t="shared" si="5"/>
        <v/>
      </c>
      <c r="I190" s="151"/>
      <c r="J190" s="192"/>
      <c r="K190" s="192"/>
      <c r="L190" s="192"/>
      <c r="M190" s="192"/>
      <c r="N190" s="192"/>
      <c r="O190" s="192"/>
    </row>
    <row r="191" spans="1:15" ht="15" customHeight="1" x14ac:dyDescent="0.35">
      <c r="A191" s="212" t="s">
        <v>45</v>
      </c>
      <c r="B191" s="215" t="s">
        <v>69</v>
      </c>
      <c r="C191" s="223"/>
      <c r="D191" s="224"/>
      <c r="E191" s="224"/>
      <c r="F191" s="224"/>
      <c r="G191" s="110">
        <f t="shared" si="4"/>
        <v>0</v>
      </c>
      <c r="H191" s="111" t="str">
        <f t="shared" si="5"/>
        <v/>
      </c>
      <c r="I191" s="152"/>
      <c r="J191" s="192"/>
      <c r="K191" s="192"/>
      <c r="L191" s="192"/>
      <c r="M191" s="192"/>
      <c r="N191" s="192"/>
      <c r="O191" s="192"/>
    </row>
    <row r="192" spans="1:15" ht="15" customHeight="1" x14ac:dyDescent="0.35">
      <c r="A192" s="212" t="s">
        <v>45</v>
      </c>
      <c r="B192" s="107" t="s">
        <v>70</v>
      </c>
      <c r="C192" s="189">
        <v>4467.3252736842778</v>
      </c>
      <c r="D192" s="108">
        <v>4244.7861894903044</v>
      </c>
      <c r="E192" s="108">
        <v>3493.8799199999999</v>
      </c>
      <c r="F192" s="108">
        <v>2921.8209999999999</v>
      </c>
      <c r="G192" s="112">
        <f t="shared" si="4"/>
        <v>222.53908419397339</v>
      </c>
      <c r="H192" s="113" t="str">
        <f t="shared" si="5"/>
        <v>5,2%</v>
      </c>
      <c r="I192" s="180"/>
      <c r="J192" s="192"/>
      <c r="K192" s="192"/>
      <c r="L192" s="192"/>
      <c r="M192" s="192"/>
      <c r="N192" s="192"/>
      <c r="O192" s="192"/>
    </row>
    <row r="193" spans="1:15" ht="15" customHeight="1" x14ac:dyDescent="0.35">
      <c r="A193" s="212" t="s">
        <v>45</v>
      </c>
      <c r="B193" s="215" t="s">
        <v>71</v>
      </c>
      <c r="C193" s="223"/>
      <c r="D193" s="224"/>
      <c r="E193" s="224"/>
      <c r="F193" s="224"/>
      <c r="G193" s="110">
        <f t="shared" si="4"/>
        <v>0</v>
      </c>
      <c r="H193" s="111" t="str">
        <f t="shared" si="5"/>
        <v/>
      </c>
      <c r="I193" s="152"/>
      <c r="J193" s="192"/>
      <c r="K193" s="192"/>
      <c r="L193" s="192"/>
      <c r="M193" s="192"/>
      <c r="N193" s="192"/>
      <c r="O193" s="192"/>
    </row>
    <row r="194" spans="1:15" ht="15" customHeight="1" x14ac:dyDescent="0.35">
      <c r="A194" s="212" t="s">
        <v>45</v>
      </c>
      <c r="B194" s="107" t="s">
        <v>72</v>
      </c>
      <c r="C194" s="135"/>
      <c r="D194" s="108"/>
      <c r="E194" s="108"/>
      <c r="F194" s="108"/>
      <c r="G194" s="112">
        <f t="shared" si="4"/>
        <v>0</v>
      </c>
      <c r="H194" s="113" t="str">
        <f t="shared" si="5"/>
        <v/>
      </c>
      <c r="I194" s="151"/>
      <c r="J194" s="192"/>
      <c r="K194" s="192"/>
      <c r="L194" s="192"/>
      <c r="M194" s="192"/>
      <c r="N194" s="192"/>
      <c r="O194" s="192"/>
    </row>
    <row r="195" spans="1:15" ht="15" customHeight="1" x14ac:dyDescent="0.35">
      <c r="A195" s="212" t="s">
        <v>45</v>
      </c>
      <c r="B195" s="215" t="s">
        <v>73</v>
      </c>
      <c r="C195" s="223"/>
      <c r="D195" s="224"/>
      <c r="E195" s="224"/>
      <c r="F195" s="224"/>
      <c r="G195" s="110">
        <f t="shared" si="4"/>
        <v>0</v>
      </c>
      <c r="H195" s="111" t="str">
        <f t="shared" si="5"/>
        <v/>
      </c>
      <c r="I195" s="152"/>
      <c r="J195" s="192"/>
      <c r="K195" s="192"/>
      <c r="L195" s="192"/>
      <c r="M195" s="192"/>
      <c r="N195" s="192"/>
      <c r="O195" s="192"/>
    </row>
    <row r="196" spans="1:15" ht="15" customHeight="1" x14ac:dyDescent="0.35">
      <c r="A196" s="212" t="s">
        <v>45</v>
      </c>
      <c r="B196" s="107" t="s">
        <v>74</v>
      </c>
      <c r="C196" s="135"/>
      <c r="D196" s="108"/>
      <c r="E196" s="108"/>
      <c r="F196" s="108"/>
      <c r="G196" s="112">
        <f t="shared" si="4"/>
        <v>0</v>
      </c>
      <c r="H196" s="113" t="str">
        <f t="shared" si="5"/>
        <v/>
      </c>
      <c r="I196" s="151"/>
      <c r="J196" s="192"/>
      <c r="K196" s="192"/>
      <c r="L196" s="192"/>
      <c r="M196" s="192"/>
      <c r="N196" s="192"/>
      <c r="O196" s="192"/>
    </row>
    <row r="197" spans="1:15" ht="15" customHeight="1" x14ac:dyDescent="0.35">
      <c r="A197" s="212" t="s">
        <v>45</v>
      </c>
      <c r="B197" s="215" t="s">
        <v>75</v>
      </c>
      <c r="C197" s="187">
        <v>4349.2079200000007</v>
      </c>
      <c r="D197" s="224">
        <v>4338.1749</v>
      </c>
      <c r="E197" s="224">
        <v>4339.1850000000004</v>
      </c>
      <c r="F197" s="224">
        <v>4511.6189999999997</v>
      </c>
      <c r="G197" s="110">
        <f t="shared" si="4"/>
        <v>11.033020000000761</v>
      </c>
      <c r="H197" s="111" t="str">
        <f t="shared" si="5"/>
        <v>0,3%</v>
      </c>
      <c r="I197" s="152"/>
      <c r="J197" s="192"/>
      <c r="K197" s="192"/>
      <c r="L197" s="192"/>
      <c r="M197" s="192"/>
      <c r="N197" s="192"/>
      <c r="O197" s="192"/>
    </row>
    <row r="198" spans="1:15" ht="15" customHeight="1" x14ac:dyDescent="0.35">
      <c r="A198" s="212" t="s">
        <v>45</v>
      </c>
      <c r="B198" s="221" t="s">
        <v>76</v>
      </c>
      <c r="C198" s="103">
        <v>4234.61978</v>
      </c>
      <c r="D198" s="227">
        <v>4143</v>
      </c>
      <c r="E198" s="227">
        <v>5594.94147340572</v>
      </c>
      <c r="F198" s="227">
        <v>5221.4979493453593</v>
      </c>
      <c r="G198" s="112">
        <f t="shared" si="4"/>
        <v>91.619779999999992</v>
      </c>
      <c r="H198" s="113" t="str">
        <f t="shared" si="5"/>
        <v>2,2%</v>
      </c>
      <c r="I198" s="171"/>
      <c r="J198" s="192"/>
      <c r="K198" s="192"/>
      <c r="L198" s="192"/>
      <c r="M198" s="192"/>
      <c r="N198" s="192"/>
      <c r="O198" s="192"/>
    </row>
    <row r="199" spans="1:15" ht="15" customHeight="1" x14ac:dyDescent="0.35">
      <c r="A199" s="212" t="s">
        <v>45</v>
      </c>
      <c r="B199" s="104" t="s">
        <v>77</v>
      </c>
      <c r="C199" s="191">
        <v>39775.362110000002</v>
      </c>
      <c r="D199" s="106">
        <v>41314</v>
      </c>
      <c r="E199" s="106">
        <v>40600</v>
      </c>
      <c r="F199" s="106">
        <f>39497970/1000</f>
        <v>39497.97</v>
      </c>
      <c r="G199" s="110">
        <f t="shared" ref="G199:G262" si="6">IF(ISERROR(C199- D199)=TRUE,"",C199 - D199)</f>
        <v>-1538.6378899999982</v>
      </c>
      <c r="H199" s="111" t="str">
        <f t="shared" ref="H199:H262" si="7">IF(ISERROR((((C199- D199)/D199)*100)=TRUE),"",IF((((C199- D199)/D199)*100)&lt;-7,FIXED(((C199- D199)/D199)*100, 1,TRUE) &amp;"%" &amp; "▼",IF((((C199- D199)/D199)*100)&gt;7,FIXED(((C199- D199)/D199)*100, 1,TRUE) &amp;"%" &amp;"▲",FIXED(((C199- D199)/D199)*100, 1,TRUE)&amp;"%")))</f>
        <v>-3,7%</v>
      </c>
      <c r="I199" s="150"/>
      <c r="J199" s="192"/>
      <c r="K199" s="192"/>
      <c r="L199" s="192"/>
      <c r="M199" s="192"/>
      <c r="N199" s="192"/>
      <c r="O199" s="192"/>
    </row>
    <row r="200" spans="1:15" ht="15" customHeight="1" x14ac:dyDescent="0.35">
      <c r="A200" s="212" t="s">
        <v>45</v>
      </c>
      <c r="B200" s="221" t="s">
        <v>78</v>
      </c>
      <c r="C200" s="103">
        <v>172.82932</v>
      </c>
      <c r="D200" s="227">
        <v>142</v>
      </c>
      <c r="E200" s="227">
        <v>212.99995564127499</v>
      </c>
      <c r="F200" s="227">
        <v>312.65375999999998</v>
      </c>
      <c r="G200" s="112">
        <f t="shared" si="6"/>
        <v>30.829319999999996</v>
      </c>
      <c r="H200" s="113" t="str">
        <f t="shared" si="7"/>
        <v>21,7%▲</v>
      </c>
      <c r="I200" s="171"/>
      <c r="J200" s="192"/>
      <c r="K200" s="192"/>
      <c r="L200" s="192"/>
      <c r="M200" s="192"/>
      <c r="N200" s="192"/>
      <c r="O200" s="192"/>
    </row>
    <row r="201" spans="1:15" ht="15" customHeight="1" x14ac:dyDescent="0.35">
      <c r="A201" s="212" t="s">
        <v>45</v>
      </c>
      <c r="B201" s="104" t="s">
        <v>79</v>
      </c>
      <c r="C201" s="134">
        <v>1770.5459634079523</v>
      </c>
      <c r="D201" s="106">
        <v>1779</v>
      </c>
      <c r="E201" s="106">
        <v>1700</v>
      </c>
      <c r="F201" s="106">
        <v>1712.93</v>
      </c>
      <c r="G201" s="110">
        <f t="shared" si="6"/>
        <v>-8.4540365920477143</v>
      </c>
      <c r="H201" s="111" t="str">
        <f t="shared" si="7"/>
        <v>-0,5%</v>
      </c>
      <c r="I201" s="150"/>
      <c r="J201" s="192"/>
      <c r="K201" s="192"/>
      <c r="L201" s="192"/>
      <c r="M201" s="192"/>
      <c r="N201" s="192"/>
      <c r="O201" s="192"/>
    </row>
    <row r="202" spans="1:15" ht="15" customHeight="1" x14ac:dyDescent="0.35">
      <c r="A202" s="212" t="s">
        <v>45</v>
      </c>
      <c r="B202" s="221" t="s">
        <v>80</v>
      </c>
      <c r="C202" s="226"/>
      <c r="D202" s="227"/>
      <c r="E202" s="227"/>
      <c r="F202" s="227"/>
      <c r="G202" s="112">
        <f t="shared" si="6"/>
        <v>0</v>
      </c>
      <c r="H202" s="113" t="str">
        <f t="shared" si="7"/>
        <v/>
      </c>
      <c r="I202" s="171"/>
      <c r="J202" s="192"/>
      <c r="K202" s="192"/>
      <c r="L202" s="192"/>
      <c r="M202" s="192"/>
      <c r="N202" s="192"/>
      <c r="O202" s="192"/>
    </row>
    <row r="203" spans="1:15" ht="15" customHeight="1" x14ac:dyDescent="0.35">
      <c r="A203" s="212" t="s">
        <v>45</v>
      </c>
      <c r="B203" s="215" t="s">
        <v>81</v>
      </c>
      <c r="C203" s="223"/>
      <c r="D203" s="224"/>
      <c r="E203" s="224"/>
      <c r="F203" s="224"/>
      <c r="G203" s="110">
        <f t="shared" si="6"/>
        <v>0</v>
      </c>
      <c r="H203" s="111" t="str">
        <f t="shared" si="7"/>
        <v/>
      </c>
      <c r="I203" s="152"/>
      <c r="J203" s="192"/>
      <c r="K203" s="192"/>
      <c r="L203" s="192"/>
      <c r="M203" s="192"/>
      <c r="N203" s="192"/>
      <c r="O203" s="192"/>
    </row>
    <row r="204" spans="1:15" ht="15" customHeight="1" x14ac:dyDescent="0.35">
      <c r="A204" s="212" t="s">
        <v>45</v>
      </c>
      <c r="B204" s="221" t="s">
        <v>82</v>
      </c>
      <c r="C204" s="226"/>
      <c r="D204" s="227"/>
      <c r="E204" s="227"/>
      <c r="F204" s="227"/>
      <c r="G204" s="112">
        <f t="shared" si="6"/>
        <v>0</v>
      </c>
      <c r="H204" s="113" t="str">
        <f t="shared" si="7"/>
        <v/>
      </c>
      <c r="I204" s="171"/>
      <c r="J204" s="192"/>
      <c r="K204" s="192"/>
      <c r="L204" s="192"/>
      <c r="M204" s="192"/>
      <c r="N204" s="192"/>
      <c r="O204" s="192"/>
    </row>
    <row r="205" spans="1:15" ht="15" customHeight="1" x14ac:dyDescent="0.35">
      <c r="A205" s="212" t="s">
        <v>45</v>
      </c>
      <c r="B205" s="104" t="s">
        <v>83</v>
      </c>
      <c r="C205" s="134"/>
      <c r="D205" s="106"/>
      <c r="E205" s="106"/>
      <c r="F205" s="106"/>
      <c r="G205" s="110">
        <f t="shared" si="6"/>
        <v>0</v>
      </c>
      <c r="H205" s="111" t="str">
        <f t="shared" si="7"/>
        <v/>
      </c>
      <c r="I205" s="150"/>
      <c r="J205" s="192"/>
      <c r="K205" s="192"/>
      <c r="L205" s="192"/>
      <c r="M205" s="192"/>
      <c r="N205" s="192"/>
      <c r="O205" s="192"/>
    </row>
    <row r="206" spans="1:15" ht="15" customHeight="1" x14ac:dyDescent="0.35">
      <c r="A206" s="212" t="s">
        <v>45</v>
      </c>
      <c r="B206" s="221" t="s">
        <v>84</v>
      </c>
      <c r="C206" s="226"/>
      <c r="D206" s="227"/>
      <c r="E206" s="227"/>
      <c r="F206" s="227"/>
      <c r="G206" s="112">
        <f t="shared" si="6"/>
        <v>0</v>
      </c>
      <c r="H206" s="113" t="str">
        <f t="shared" si="7"/>
        <v/>
      </c>
      <c r="I206" s="171"/>
      <c r="J206" s="192"/>
      <c r="K206" s="192"/>
      <c r="L206" s="192"/>
      <c r="M206" s="192"/>
      <c r="N206" s="192"/>
      <c r="O206" s="192"/>
    </row>
    <row r="207" spans="1:15" ht="15" customHeight="1" x14ac:dyDescent="0.35">
      <c r="A207" s="212" t="s">
        <v>45</v>
      </c>
      <c r="B207" s="104" t="s">
        <v>85</v>
      </c>
      <c r="C207" s="134"/>
      <c r="D207" s="106"/>
      <c r="E207" s="106"/>
      <c r="F207" s="106"/>
      <c r="G207" s="110">
        <f t="shared" si="6"/>
        <v>0</v>
      </c>
      <c r="H207" s="111" t="str">
        <f t="shared" si="7"/>
        <v/>
      </c>
      <c r="I207" s="150"/>
      <c r="J207" s="192"/>
      <c r="K207" s="192"/>
      <c r="L207" s="192"/>
      <c r="M207" s="192"/>
      <c r="N207" s="192"/>
      <c r="O207" s="192"/>
    </row>
    <row r="208" spans="1:15" ht="15" customHeight="1" x14ac:dyDescent="0.35">
      <c r="A208" s="212" t="s">
        <v>45</v>
      </c>
      <c r="B208" s="221" t="s">
        <v>86</v>
      </c>
      <c r="C208" s="226">
        <v>1077.9258299999999</v>
      </c>
      <c r="D208" s="227">
        <f>1084483/1000</f>
        <v>1084.4829999999999</v>
      </c>
      <c r="E208" s="227">
        <v>980.68299999999999</v>
      </c>
      <c r="F208" s="227">
        <v>940.24300000000005</v>
      </c>
      <c r="G208" s="112">
        <f t="shared" si="6"/>
        <v>-6.5571700000000419</v>
      </c>
      <c r="H208" s="113" t="str">
        <f t="shared" si="7"/>
        <v>-0,6%</v>
      </c>
      <c r="I208" s="181"/>
      <c r="J208" s="192"/>
      <c r="K208" s="192"/>
      <c r="L208" s="192"/>
      <c r="M208" s="192"/>
      <c r="N208" s="192"/>
      <c r="O208" s="192"/>
    </row>
    <row r="209" spans="1:15" ht="15" customHeight="1" x14ac:dyDescent="0.35">
      <c r="A209" s="212" t="s">
        <v>45</v>
      </c>
      <c r="B209" s="215" t="s">
        <v>87</v>
      </c>
      <c r="C209" s="223"/>
      <c r="D209" s="224"/>
      <c r="E209" s="224"/>
      <c r="F209" s="224"/>
      <c r="G209" s="110">
        <f t="shared" si="6"/>
        <v>0</v>
      </c>
      <c r="H209" s="111" t="str">
        <f t="shared" si="7"/>
        <v/>
      </c>
      <c r="I209" s="152"/>
      <c r="J209" s="192"/>
      <c r="K209" s="192"/>
      <c r="L209" s="192"/>
      <c r="M209" s="192"/>
      <c r="N209" s="192"/>
      <c r="O209" s="192"/>
    </row>
    <row r="210" spans="1:15" ht="15" customHeight="1" x14ac:dyDescent="0.35">
      <c r="A210" s="212" t="s">
        <v>45</v>
      </c>
      <c r="B210" s="221" t="s">
        <v>88</v>
      </c>
      <c r="C210" s="103">
        <v>719.75009000000011</v>
      </c>
      <c r="D210" s="227">
        <v>1906</v>
      </c>
      <c r="E210" s="227">
        <v>5793.8934799999997</v>
      </c>
      <c r="F210" s="227">
        <v>5972.9211799999985</v>
      </c>
      <c r="G210" s="112">
        <f t="shared" si="6"/>
        <v>-1186.24991</v>
      </c>
      <c r="H210" s="113" t="str">
        <f t="shared" si="7"/>
        <v>-62,2%▼</v>
      </c>
      <c r="I210" s="171"/>
      <c r="J210" s="192"/>
      <c r="K210" s="192"/>
      <c r="L210" s="192"/>
      <c r="M210" s="192"/>
      <c r="N210" s="192"/>
      <c r="O210" s="192"/>
    </row>
    <row r="211" spans="1:15" ht="15" customHeight="1" x14ac:dyDescent="0.35">
      <c r="A211" s="212" t="s">
        <v>45</v>
      </c>
      <c r="B211" s="104" t="s">
        <v>89</v>
      </c>
      <c r="C211" s="134"/>
      <c r="D211" s="106"/>
      <c r="E211" s="106"/>
      <c r="F211" s="106"/>
      <c r="G211" s="110">
        <f t="shared" si="6"/>
        <v>0</v>
      </c>
      <c r="H211" s="111" t="str">
        <f t="shared" si="7"/>
        <v/>
      </c>
      <c r="I211" s="150"/>
      <c r="J211" s="192"/>
      <c r="K211" s="192"/>
      <c r="L211" s="192"/>
      <c r="M211" s="192"/>
      <c r="N211" s="192"/>
      <c r="O211" s="192"/>
    </row>
    <row r="212" spans="1:15" ht="15" customHeight="1" x14ac:dyDescent="0.35">
      <c r="A212" s="212" t="s">
        <v>45</v>
      </c>
      <c r="B212" s="221" t="s">
        <v>90</v>
      </c>
      <c r="C212" s="226"/>
      <c r="D212" s="227"/>
      <c r="E212" s="227"/>
      <c r="F212" s="227"/>
      <c r="G212" s="112">
        <f t="shared" si="6"/>
        <v>0</v>
      </c>
      <c r="H212" s="113" t="str">
        <f t="shared" si="7"/>
        <v/>
      </c>
      <c r="I212" s="171"/>
      <c r="J212" s="192"/>
      <c r="K212" s="192"/>
      <c r="L212" s="192"/>
      <c r="M212" s="192"/>
      <c r="N212" s="192"/>
      <c r="O212" s="192"/>
    </row>
    <row r="213" spans="1:15" ht="15" customHeight="1" x14ac:dyDescent="0.35">
      <c r="A213" s="212" t="s">
        <v>45</v>
      </c>
      <c r="B213" s="215" t="s">
        <v>91</v>
      </c>
      <c r="C213" s="223"/>
      <c r="D213" s="224"/>
      <c r="E213" s="224"/>
      <c r="F213" s="224"/>
      <c r="G213" s="110">
        <f t="shared" si="6"/>
        <v>0</v>
      </c>
      <c r="H213" s="111" t="str">
        <f t="shared" si="7"/>
        <v/>
      </c>
      <c r="I213" s="152"/>
      <c r="J213" s="192"/>
      <c r="K213" s="192"/>
      <c r="L213" s="192"/>
      <c r="M213" s="192"/>
      <c r="N213" s="192"/>
      <c r="O213" s="192"/>
    </row>
    <row r="214" spans="1:15" ht="15" customHeight="1" x14ac:dyDescent="0.35">
      <c r="A214" s="212" t="s">
        <v>45</v>
      </c>
      <c r="B214" s="221" t="s">
        <v>92</v>
      </c>
      <c r="C214" s="226"/>
      <c r="D214" s="227"/>
      <c r="E214" s="227"/>
      <c r="F214" s="227"/>
      <c r="G214" s="112">
        <f t="shared" si="6"/>
        <v>0</v>
      </c>
      <c r="H214" s="113" t="str">
        <f t="shared" si="7"/>
        <v/>
      </c>
      <c r="I214" s="171"/>
      <c r="J214" s="192"/>
      <c r="K214" s="192"/>
      <c r="L214" s="192"/>
      <c r="M214" s="192"/>
      <c r="N214" s="192"/>
      <c r="O214" s="192"/>
    </row>
    <row r="215" spans="1:15" ht="15" customHeight="1" x14ac:dyDescent="0.35">
      <c r="A215" s="212" t="s">
        <v>45</v>
      </c>
      <c r="B215" s="215" t="s">
        <v>93</v>
      </c>
      <c r="C215" s="223"/>
      <c r="D215" s="224"/>
      <c r="E215" s="224"/>
      <c r="F215" s="224"/>
      <c r="G215" s="110">
        <f t="shared" si="6"/>
        <v>0</v>
      </c>
      <c r="H215" s="111" t="str">
        <f t="shared" si="7"/>
        <v/>
      </c>
      <c r="I215" s="152"/>
      <c r="J215" s="192"/>
      <c r="K215" s="192"/>
      <c r="L215" s="192"/>
      <c r="M215" s="192"/>
      <c r="N215" s="192"/>
      <c r="O215" s="192"/>
    </row>
    <row r="216" spans="1:15" ht="15" customHeight="1" x14ac:dyDescent="0.35">
      <c r="A216" s="212" t="s">
        <v>45</v>
      </c>
      <c r="B216" s="221" t="s">
        <v>94</v>
      </c>
      <c r="C216" s="226"/>
      <c r="D216" s="227"/>
      <c r="E216" s="227"/>
      <c r="F216" s="227"/>
      <c r="G216" s="112">
        <f t="shared" si="6"/>
        <v>0</v>
      </c>
      <c r="H216" s="113" t="str">
        <f t="shared" si="7"/>
        <v/>
      </c>
      <c r="I216" s="171"/>
      <c r="J216" s="192"/>
      <c r="K216" s="192"/>
      <c r="L216" s="192"/>
      <c r="M216" s="192"/>
      <c r="N216" s="192"/>
      <c r="O216" s="192"/>
    </row>
    <row r="217" spans="1:15" ht="15" customHeight="1" x14ac:dyDescent="0.35">
      <c r="A217" s="212" t="s">
        <v>45</v>
      </c>
      <c r="B217" s="215" t="s">
        <v>95</v>
      </c>
      <c r="C217" s="223">
        <v>2909.2170000000001</v>
      </c>
      <c r="D217" s="224"/>
      <c r="E217" s="224"/>
      <c r="F217" s="224"/>
      <c r="G217" s="110">
        <f t="shared" si="6"/>
        <v>2909.2170000000001</v>
      </c>
      <c r="H217" s="111" t="str">
        <f t="shared" si="7"/>
        <v/>
      </c>
      <c r="I217" s="152"/>
      <c r="J217" s="192"/>
      <c r="K217" s="192"/>
      <c r="L217" s="192"/>
      <c r="M217" s="192"/>
      <c r="N217" s="192"/>
      <c r="O217" s="192"/>
    </row>
    <row r="218" spans="1:15" ht="15" customHeight="1" x14ac:dyDescent="0.35">
      <c r="A218" s="212" t="s">
        <v>45</v>
      </c>
      <c r="B218" s="221" t="s">
        <v>96</v>
      </c>
      <c r="C218" s="226"/>
      <c r="D218" s="227"/>
      <c r="E218" s="227"/>
      <c r="F218" s="227"/>
      <c r="G218" s="112">
        <f t="shared" si="6"/>
        <v>0</v>
      </c>
      <c r="H218" s="113" t="str">
        <f t="shared" si="7"/>
        <v/>
      </c>
      <c r="I218" s="171"/>
      <c r="J218" s="192"/>
      <c r="K218" s="192"/>
      <c r="L218" s="192"/>
      <c r="M218" s="192"/>
      <c r="N218" s="192"/>
      <c r="O218" s="192"/>
    </row>
    <row r="219" spans="1:15" ht="15" customHeight="1" x14ac:dyDescent="0.35">
      <c r="A219" s="212" t="s">
        <v>45</v>
      </c>
      <c r="B219" s="104" t="s">
        <v>53</v>
      </c>
      <c r="C219" s="134"/>
      <c r="D219" s="106">
        <v>0</v>
      </c>
      <c r="E219" s="106">
        <v>0</v>
      </c>
      <c r="F219" s="106"/>
      <c r="G219" s="110">
        <f t="shared" si="6"/>
        <v>0</v>
      </c>
      <c r="H219" s="111" t="str">
        <f t="shared" si="7"/>
        <v/>
      </c>
      <c r="I219" s="150"/>
      <c r="J219" s="192"/>
      <c r="K219" s="192"/>
      <c r="L219" s="192"/>
      <c r="M219" s="192"/>
      <c r="N219" s="192"/>
      <c r="O219" s="192"/>
    </row>
    <row r="220" spans="1:15" ht="15" customHeight="1" x14ac:dyDescent="0.35">
      <c r="A220" s="105" t="s">
        <v>45</v>
      </c>
      <c r="B220" s="124" t="s">
        <v>8</v>
      </c>
      <c r="C220" s="125">
        <f>SUMIFS((C7:C219),(A7:A219),A220)</f>
        <v>61002.549937936099</v>
      </c>
      <c r="D220" s="125">
        <f>SUMIFS((D7:D219),(A7:A219),A220)</f>
        <v>60539.259330816159</v>
      </c>
      <c r="E220" s="125">
        <f>SUMIFS((E7:E219),(A7:A219),A220)</f>
        <v>64277.606729046995</v>
      </c>
      <c r="F220" s="125">
        <f>SUMIFS((F7:F219),(A7:A219),A220)</f>
        <v>62627.655889345362</v>
      </c>
      <c r="G220" s="126">
        <f t="shared" si="6"/>
        <v>463.29060711993952</v>
      </c>
      <c r="H220" s="127" t="str">
        <f t="shared" si="7"/>
        <v>0,8%</v>
      </c>
      <c r="I220" s="128"/>
      <c r="J220" s="192"/>
      <c r="K220" s="192"/>
      <c r="L220" s="192"/>
      <c r="M220" s="192"/>
      <c r="N220" s="192"/>
      <c r="O220" s="192"/>
    </row>
    <row r="221" spans="1:15" ht="15" customHeight="1" x14ac:dyDescent="0.35">
      <c r="A221" s="34" t="s">
        <v>46</v>
      </c>
      <c r="B221" s="104"/>
      <c r="C221" s="106"/>
      <c r="D221" s="106"/>
      <c r="E221" s="106"/>
      <c r="F221" s="106">
        <v>0</v>
      </c>
      <c r="G221" s="110">
        <f t="shared" si="6"/>
        <v>0</v>
      </c>
      <c r="H221" s="111" t="str">
        <f t="shared" si="7"/>
        <v/>
      </c>
      <c r="I221" s="150"/>
    </row>
    <row r="222" spans="1:15" ht="15" customHeight="1" x14ac:dyDescent="0.35">
      <c r="A222" s="212" t="s">
        <v>46</v>
      </c>
      <c r="B222" s="221" t="s">
        <v>48</v>
      </c>
      <c r="C222" s="226"/>
      <c r="D222" s="227"/>
      <c r="E222" s="227"/>
      <c r="F222" s="227"/>
      <c r="G222" s="112">
        <f t="shared" si="6"/>
        <v>0</v>
      </c>
      <c r="H222" s="113" t="str">
        <f t="shared" si="7"/>
        <v/>
      </c>
      <c r="I222" s="171"/>
      <c r="J222" s="192"/>
      <c r="K222" s="192"/>
      <c r="L222" s="192"/>
      <c r="M222" s="192"/>
      <c r="N222" s="192"/>
      <c r="O222" s="192"/>
    </row>
    <row r="223" spans="1:15" ht="15" customHeight="1" x14ac:dyDescent="0.35">
      <c r="A223" s="212" t="s">
        <v>46</v>
      </c>
      <c r="B223" s="215" t="s">
        <v>58</v>
      </c>
      <c r="C223" s="223"/>
      <c r="D223" s="224"/>
      <c r="E223" s="224"/>
      <c r="F223" s="224"/>
      <c r="G223" s="110">
        <f t="shared" si="6"/>
        <v>0</v>
      </c>
      <c r="H223" s="111" t="str">
        <f t="shared" si="7"/>
        <v/>
      </c>
      <c r="I223" s="152"/>
      <c r="J223" s="192"/>
      <c r="K223" s="192"/>
      <c r="L223" s="192"/>
      <c r="M223" s="192"/>
      <c r="N223" s="192"/>
      <c r="O223" s="192"/>
    </row>
    <row r="224" spans="1:15" ht="15" customHeight="1" x14ac:dyDescent="0.35">
      <c r="A224" s="212" t="s">
        <v>46</v>
      </c>
      <c r="B224" s="107" t="s">
        <v>59</v>
      </c>
      <c r="C224" s="135"/>
      <c r="D224" s="108"/>
      <c r="E224" s="108"/>
      <c r="F224" s="108"/>
      <c r="G224" s="112">
        <f t="shared" si="6"/>
        <v>0</v>
      </c>
      <c r="H224" s="113" t="str">
        <f t="shared" si="7"/>
        <v/>
      </c>
      <c r="I224" s="151"/>
      <c r="J224" s="192"/>
      <c r="K224" s="192"/>
      <c r="L224" s="192"/>
      <c r="M224" s="192"/>
      <c r="N224" s="192"/>
      <c r="O224" s="192"/>
    </row>
    <row r="225" spans="1:15" ht="15" customHeight="1" x14ac:dyDescent="0.35">
      <c r="A225" s="212" t="s">
        <v>46</v>
      </c>
      <c r="B225" s="215" t="s">
        <v>60</v>
      </c>
      <c r="C225" s="223"/>
      <c r="D225" s="224"/>
      <c r="E225" s="224"/>
      <c r="F225" s="224"/>
      <c r="G225" s="110">
        <f t="shared" si="6"/>
        <v>0</v>
      </c>
      <c r="H225" s="111" t="str">
        <f t="shared" si="7"/>
        <v/>
      </c>
      <c r="I225" s="152"/>
      <c r="J225" s="192"/>
      <c r="K225" s="192"/>
      <c r="L225" s="192"/>
      <c r="M225" s="192"/>
      <c r="N225" s="192"/>
      <c r="O225" s="192"/>
    </row>
    <row r="226" spans="1:15" ht="15" customHeight="1" x14ac:dyDescent="0.35">
      <c r="A226" s="212" t="s">
        <v>46</v>
      </c>
      <c r="B226" s="221" t="s">
        <v>61</v>
      </c>
      <c r="C226" s="226"/>
      <c r="D226" s="227"/>
      <c r="E226" s="227"/>
      <c r="F226" s="227"/>
      <c r="G226" s="112">
        <f t="shared" si="6"/>
        <v>0</v>
      </c>
      <c r="H226" s="113" t="str">
        <f t="shared" si="7"/>
        <v/>
      </c>
      <c r="I226" s="171"/>
      <c r="J226" s="192"/>
      <c r="K226" s="192"/>
      <c r="L226" s="192"/>
      <c r="M226" s="192"/>
      <c r="N226" s="192"/>
      <c r="O226" s="192"/>
    </row>
    <row r="227" spans="1:15" ht="15" customHeight="1" x14ac:dyDescent="0.35">
      <c r="A227" s="212" t="s">
        <v>46</v>
      </c>
      <c r="B227" s="215" t="s">
        <v>62</v>
      </c>
      <c r="C227" s="223"/>
      <c r="D227" s="224"/>
      <c r="E227" s="224"/>
      <c r="F227" s="224"/>
      <c r="G227" s="110">
        <f t="shared" si="6"/>
        <v>0</v>
      </c>
      <c r="H227" s="111" t="str">
        <f t="shared" si="7"/>
        <v/>
      </c>
      <c r="I227" s="152"/>
      <c r="J227" s="192"/>
      <c r="K227" s="192"/>
      <c r="L227" s="192"/>
      <c r="M227" s="192"/>
      <c r="N227" s="192"/>
      <c r="O227" s="192"/>
    </row>
    <row r="228" spans="1:15" ht="15" customHeight="1" x14ac:dyDescent="0.35">
      <c r="A228" s="212" t="s">
        <v>46</v>
      </c>
      <c r="B228" s="107" t="s">
        <v>63</v>
      </c>
      <c r="C228" s="135"/>
      <c r="D228" s="108"/>
      <c r="E228" s="108"/>
      <c r="F228" s="108"/>
      <c r="G228" s="112">
        <f t="shared" si="6"/>
        <v>0</v>
      </c>
      <c r="H228" s="113" t="str">
        <f t="shared" si="7"/>
        <v/>
      </c>
      <c r="I228" s="151"/>
      <c r="J228" s="192"/>
      <c r="K228" s="192"/>
      <c r="L228" s="192"/>
      <c r="M228" s="192"/>
      <c r="N228" s="192"/>
      <c r="O228" s="192"/>
    </row>
    <row r="229" spans="1:15" ht="15" customHeight="1" x14ac:dyDescent="0.35">
      <c r="A229" s="212" t="s">
        <v>46</v>
      </c>
      <c r="B229" s="104" t="s">
        <v>64</v>
      </c>
      <c r="C229" s="134"/>
      <c r="D229" s="106"/>
      <c r="E229" s="106"/>
      <c r="F229" s="106"/>
      <c r="G229" s="110">
        <f t="shared" si="6"/>
        <v>0</v>
      </c>
      <c r="H229" s="111" t="str">
        <f t="shared" si="7"/>
        <v/>
      </c>
      <c r="I229" s="150"/>
      <c r="J229" s="192"/>
      <c r="K229" s="192"/>
      <c r="L229" s="192"/>
      <c r="M229" s="192"/>
      <c r="N229" s="192"/>
      <c r="O229" s="192"/>
    </row>
    <row r="230" spans="1:15" ht="15" customHeight="1" x14ac:dyDescent="0.35">
      <c r="A230" s="212" t="s">
        <v>46</v>
      </c>
      <c r="B230" s="107" t="s">
        <v>65</v>
      </c>
      <c r="C230" s="135"/>
      <c r="D230" s="108"/>
      <c r="E230" s="108"/>
      <c r="F230" s="108"/>
      <c r="G230" s="112">
        <f t="shared" si="6"/>
        <v>0</v>
      </c>
      <c r="H230" s="113" t="str">
        <f t="shared" si="7"/>
        <v/>
      </c>
      <c r="I230" s="151"/>
      <c r="J230" s="192"/>
      <c r="K230" s="192"/>
      <c r="L230" s="192"/>
      <c r="M230" s="192"/>
      <c r="N230" s="192"/>
      <c r="O230" s="192"/>
    </row>
    <row r="231" spans="1:15" ht="15" customHeight="1" x14ac:dyDescent="0.35">
      <c r="A231" s="212" t="s">
        <v>46</v>
      </c>
      <c r="B231" s="215" t="s">
        <v>66</v>
      </c>
      <c r="C231" s="223"/>
      <c r="D231" s="224"/>
      <c r="E231" s="224"/>
      <c r="F231" s="224"/>
      <c r="G231" s="110">
        <f t="shared" si="6"/>
        <v>0</v>
      </c>
      <c r="H231" s="111" t="str">
        <f t="shared" si="7"/>
        <v/>
      </c>
      <c r="I231" s="152"/>
      <c r="J231" s="192"/>
      <c r="K231" s="192"/>
      <c r="L231" s="192"/>
      <c r="M231" s="192"/>
      <c r="N231" s="192"/>
      <c r="O231" s="192"/>
    </row>
    <row r="232" spans="1:15" ht="15" customHeight="1" x14ac:dyDescent="0.35">
      <c r="A232" s="212" t="s">
        <v>46</v>
      </c>
      <c r="B232" s="221" t="s">
        <v>67</v>
      </c>
      <c r="C232" s="226"/>
      <c r="D232" s="227"/>
      <c r="E232" s="227"/>
      <c r="F232" s="227"/>
      <c r="G232" s="112">
        <f t="shared" si="6"/>
        <v>0</v>
      </c>
      <c r="H232" s="113" t="str">
        <f t="shared" si="7"/>
        <v/>
      </c>
      <c r="I232" s="171"/>
      <c r="J232" s="192"/>
      <c r="K232" s="192"/>
      <c r="L232" s="192"/>
      <c r="M232" s="192"/>
      <c r="N232" s="192"/>
      <c r="O232" s="192"/>
    </row>
    <row r="233" spans="1:15" ht="15" customHeight="1" x14ac:dyDescent="0.35">
      <c r="A233" s="212" t="s">
        <v>46</v>
      </c>
      <c r="B233" s="104" t="s">
        <v>68</v>
      </c>
      <c r="C233" s="134"/>
      <c r="D233" s="106"/>
      <c r="E233" s="106"/>
      <c r="F233" s="106"/>
      <c r="G233" s="110">
        <f t="shared" si="6"/>
        <v>0</v>
      </c>
      <c r="H233" s="111" t="str">
        <f t="shared" si="7"/>
        <v/>
      </c>
      <c r="I233" s="150"/>
      <c r="J233" s="192"/>
      <c r="K233" s="192"/>
      <c r="L233" s="192"/>
      <c r="M233" s="192"/>
      <c r="N233" s="192"/>
      <c r="O233" s="192"/>
    </row>
    <row r="234" spans="1:15" ht="15" customHeight="1" x14ac:dyDescent="0.35">
      <c r="A234" s="212" t="s">
        <v>46</v>
      </c>
      <c r="B234" s="221" t="s">
        <v>69</v>
      </c>
      <c r="C234" s="226"/>
      <c r="D234" s="227"/>
      <c r="E234" s="227"/>
      <c r="F234" s="227"/>
      <c r="G234" s="112">
        <f t="shared" si="6"/>
        <v>0</v>
      </c>
      <c r="H234" s="113" t="str">
        <f t="shared" si="7"/>
        <v/>
      </c>
      <c r="I234" s="171"/>
      <c r="J234" s="192"/>
      <c r="K234" s="192"/>
      <c r="L234" s="192"/>
      <c r="M234" s="192"/>
      <c r="N234" s="192"/>
      <c r="O234" s="192"/>
    </row>
    <row r="235" spans="1:15" ht="15" customHeight="1" x14ac:dyDescent="0.35">
      <c r="A235" s="212" t="s">
        <v>46</v>
      </c>
      <c r="B235" s="104" t="s">
        <v>70</v>
      </c>
      <c r="C235" s="134"/>
      <c r="D235" s="106"/>
      <c r="E235" s="106"/>
      <c r="F235" s="106"/>
      <c r="G235" s="110">
        <f t="shared" si="6"/>
        <v>0</v>
      </c>
      <c r="H235" s="111" t="str">
        <f t="shared" si="7"/>
        <v/>
      </c>
      <c r="I235" s="150"/>
      <c r="J235" s="192"/>
      <c r="K235" s="192"/>
      <c r="L235" s="192"/>
      <c r="M235" s="192"/>
      <c r="N235" s="192"/>
      <c r="O235" s="192"/>
    </row>
    <row r="236" spans="1:15" ht="15" customHeight="1" x14ac:dyDescent="0.35">
      <c r="A236" s="212" t="s">
        <v>46</v>
      </c>
      <c r="B236" s="221" t="s">
        <v>71</v>
      </c>
      <c r="C236" s="226"/>
      <c r="D236" s="227"/>
      <c r="E236" s="227"/>
      <c r="F236" s="227"/>
      <c r="G236" s="112">
        <f t="shared" si="6"/>
        <v>0</v>
      </c>
      <c r="H236" s="113" t="str">
        <f t="shared" si="7"/>
        <v/>
      </c>
      <c r="I236" s="171"/>
      <c r="J236" s="192"/>
      <c r="K236" s="192"/>
      <c r="L236" s="192"/>
      <c r="M236" s="192"/>
      <c r="N236" s="192"/>
      <c r="O236" s="192"/>
    </row>
    <row r="237" spans="1:15" ht="15" customHeight="1" x14ac:dyDescent="0.35">
      <c r="A237" s="212" t="s">
        <v>46</v>
      </c>
      <c r="B237" s="104" t="s">
        <v>72</v>
      </c>
      <c r="C237" s="134"/>
      <c r="D237" s="106"/>
      <c r="E237" s="106"/>
      <c r="F237" s="106"/>
      <c r="G237" s="110">
        <f t="shared" si="6"/>
        <v>0</v>
      </c>
      <c r="H237" s="111" t="str">
        <f t="shared" si="7"/>
        <v/>
      </c>
      <c r="I237" s="150"/>
      <c r="J237" s="192"/>
      <c r="K237" s="192"/>
      <c r="L237" s="192"/>
      <c r="M237" s="192"/>
      <c r="N237" s="192"/>
      <c r="O237" s="192"/>
    </row>
    <row r="238" spans="1:15" ht="15" customHeight="1" x14ac:dyDescent="0.35">
      <c r="A238" s="212" t="s">
        <v>46</v>
      </c>
      <c r="B238" s="221" t="s">
        <v>73</v>
      </c>
      <c r="C238" s="226"/>
      <c r="D238" s="227"/>
      <c r="E238" s="227"/>
      <c r="F238" s="227"/>
      <c r="G238" s="112">
        <f t="shared" si="6"/>
        <v>0</v>
      </c>
      <c r="H238" s="113" t="str">
        <f t="shared" si="7"/>
        <v/>
      </c>
      <c r="I238" s="171"/>
      <c r="J238" s="192"/>
      <c r="K238" s="192"/>
      <c r="L238" s="192"/>
      <c r="M238" s="192"/>
      <c r="N238" s="192"/>
      <c r="O238" s="192"/>
    </row>
    <row r="239" spans="1:15" ht="15" customHeight="1" x14ac:dyDescent="0.35">
      <c r="A239" s="212" t="s">
        <v>46</v>
      </c>
      <c r="B239" s="104" t="s">
        <v>74</v>
      </c>
      <c r="C239" s="134"/>
      <c r="D239" s="106"/>
      <c r="E239" s="106"/>
      <c r="F239" s="106"/>
      <c r="G239" s="110">
        <f t="shared" si="6"/>
        <v>0</v>
      </c>
      <c r="H239" s="111" t="str">
        <f t="shared" si="7"/>
        <v/>
      </c>
      <c r="I239" s="150"/>
      <c r="J239" s="192"/>
      <c r="K239" s="192"/>
      <c r="L239" s="192"/>
      <c r="M239" s="192"/>
      <c r="N239" s="192"/>
      <c r="O239" s="192"/>
    </row>
    <row r="240" spans="1:15" ht="15" customHeight="1" x14ac:dyDescent="0.35">
      <c r="A240" s="212" t="s">
        <v>46</v>
      </c>
      <c r="B240" s="221" t="s">
        <v>75</v>
      </c>
      <c r="C240" s="226"/>
      <c r="D240" s="227"/>
      <c r="E240" s="227"/>
      <c r="F240" s="227"/>
      <c r="G240" s="112">
        <f t="shared" si="6"/>
        <v>0</v>
      </c>
      <c r="H240" s="113" t="str">
        <f t="shared" si="7"/>
        <v/>
      </c>
      <c r="I240" s="171"/>
      <c r="J240" s="192"/>
      <c r="K240" s="192"/>
      <c r="L240" s="192"/>
      <c r="M240" s="192"/>
      <c r="N240" s="192"/>
      <c r="O240" s="192"/>
    </row>
    <row r="241" spans="1:15" ht="15" customHeight="1" x14ac:dyDescent="0.35">
      <c r="A241" s="212" t="s">
        <v>46</v>
      </c>
      <c r="B241" s="104" t="s">
        <v>76</v>
      </c>
      <c r="C241" s="134"/>
      <c r="D241" s="106"/>
      <c r="E241" s="106"/>
      <c r="F241" s="106"/>
      <c r="G241" s="110">
        <f t="shared" si="6"/>
        <v>0</v>
      </c>
      <c r="H241" s="111" t="str">
        <f t="shared" si="7"/>
        <v/>
      </c>
      <c r="I241" s="150"/>
      <c r="J241" s="192"/>
      <c r="K241" s="192"/>
      <c r="L241" s="192"/>
      <c r="M241" s="192"/>
      <c r="N241" s="192"/>
      <c r="O241" s="192"/>
    </row>
    <row r="242" spans="1:15" ht="15" customHeight="1" x14ac:dyDescent="0.35">
      <c r="A242" s="212" t="s">
        <v>46</v>
      </c>
      <c r="B242" s="221" t="s">
        <v>77</v>
      </c>
      <c r="C242" s="226"/>
      <c r="D242" s="227"/>
      <c r="E242" s="227"/>
      <c r="F242" s="227"/>
      <c r="G242" s="112">
        <f t="shared" si="6"/>
        <v>0</v>
      </c>
      <c r="H242" s="113" t="str">
        <f t="shared" si="7"/>
        <v/>
      </c>
      <c r="I242" s="171"/>
      <c r="J242" s="192"/>
      <c r="K242" s="192"/>
      <c r="L242" s="192"/>
      <c r="M242" s="192"/>
      <c r="N242" s="192"/>
      <c r="O242" s="192"/>
    </row>
    <row r="243" spans="1:15" ht="15" customHeight="1" x14ac:dyDescent="0.35">
      <c r="A243" s="212" t="s">
        <v>46</v>
      </c>
      <c r="B243" s="215" t="s">
        <v>78</v>
      </c>
      <c r="C243" s="223"/>
      <c r="D243" s="224"/>
      <c r="E243" s="224"/>
      <c r="F243" s="224"/>
      <c r="G243" s="110">
        <f t="shared" si="6"/>
        <v>0</v>
      </c>
      <c r="H243" s="111" t="str">
        <f t="shared" si="7"/>
        <v/>
      </c>
      <c r="I243" s="152"/>
      <c r="J243" s="192"/>
      <c r="K243" s="192"/>
      <c r="L243" s="192"/>
      <c r="M243" s="192"/>
      <c r="N243" s="192"/>
      <c r="O243" s="192"/>
    </row>
    <row r="244" spans="1:15" ht="15" customHeight="1" x14ac:dyDescent="0.35">
      <c r="A244" s="212" t="s">
        <v>46</v>
      </c>
      <c r="B244" s="107" t="s">
        <v>79</v>
      </c>
      <c r="C244" s="135"/>
      <c r="D244" s="108"/>
      <c r="E244" s="108"/>
      <c r="F244" s="108"/>
      <c r="G244" s="112">
        <f t="shared" si="6"/>
        <v>0</v>
      </c>
      <c r="H244" s="113" t="str">
        <f t="shared" si="7"/>
        <v/>
      </c>
      <c r="I244" s="151"/>
      <c r="J244" s="192"/>
      <c r="K244" s="192"/>
      <c r="L244" s="192"/>
      <c r="M244" s="192"/>
      <c r="N244" s="192"/>
      <c r="O244" s="192"/>
    </row>
    <row r="245" spans="1:15" ht="15" customHeight="1" x14ac:dyDescent="0.35">
      <c r="A245" s="212" t="s">
        <v>46</v>
      </c>
      <c r="B245" s="215" t="s">
        <v>80</v>
      </c>
      <c r="C245" s="223"/>
      <c r="D245" s="224"/>
      <c r="E245" s="224"/>
      <c r="F245" s="224"/>
      <c r="G245" s="110">
        <f t="shared" si="6"/>
        <v>0</v>
      </c>
      <c r="H245" s="111" t="str">
        <f t="shared" si="7"/>
        <v/>
      </c>
      <c r="I245" s="152"/>
      <c r="J245" s="192"/>
      <c r="K245" s="192"/>
      <c r="L245" s="192"/>
      <c r="M245" s="192"/>
      <c r="N245" s="192"/>
      <c r="O245" s="192"/>
    </row>
    <row r="246" spans="1:15" ht="15" customHeight="1" x14ac:dyDescent="0.35">
      <c r="A246" s="212" t="s">
        <v>46</v>
      </c>
      <c r="B246" s="107" t="s">
        <v>81</v>
      </c>
      <c r="C246" s="135"/>
      <c r="D246" s="108"/>
      <c r="E246" s="108"/>
      <c r="F246" s="108"/>
      <c r="G246" s="112">
        <f t="shared" si="6"/>
        <v>0</v>
      </c>
      <c r="H246" s="113" t="str">
        <f t="shared" si="7"/>
        <v/>
      </c>
      <c r="I246" s="151"/>
      <c r="J246" s="192"/>
      <c r="K246" s="192"/>
      <c r="L246" s="192"/>
      <c r="M246" s="192"/>
      <c r="N246" s="192"/>
      <c r="O246" s="192"/>
    </row>
    <row r="247" spans="1:15" ht="15" customHeight="1" x14ac:dyDescent="0.35">
      <c r="A247" s="212" t="s">
        <v>46</v>
      </c>
      <c r="B247" s="215" t="s">
        <v>82</v>
      </c>
      <c r="C247" s="223"/>
      <c r="D247" s="224"/>
      <c r="E247" s="224"/>
      <c r="F247" s="224"/>
      <c r="G247" s="110">
        <f t="shared" si="6"/>
        <v>0</v>
      </c>
      <c r="H247" s="111" t="str">
        <f t="shared" si="7"/>
        <v/>
      </c>
      <c r="I247" s="152"/>
      <c r="J247" s="192"/>
      <c r="K247" s="192"/>
      <c r="L247" s="192"/>
      <c r="M247" s="192"/>
      <c r="N247" s="192"/>
      <c r="O247" s="192"/>
    </row>
    <row r="248" spans="1:15" ht="15" customHeight="1" x14ac:dyDescent="0.35">
      <c r="A248" s="212" t="s">
        <v>46</v>
      </c>
      <c r="B248" s="221" t="s">
        <v>83</v>
      </c>
      <c r="C248" s="226"/>
      <c r="D248" s="227"/>
      <c r="E248" s="227"/>
      <c r="F248" s="227"/>
      <c r="G248" s="112">
        <f t="shared" si="6"/>
        <v>0</v>
      </c>
      <c r="H248" s="113" t="str">
        <f t="shared" si="7"/>
        <v/>
      </c>
      <c r="I248" s="171"/>
      <c r="J248" s="192"/>
      <c r="K248" s="192"/>
      <c r="L248" s="192"/>
      <c r="M248" s="192"/>
      <c r="N248" s="192"/>
      <c r="O248" s="192"/>
    </row>
    <row r="249" spans="1:15" ht="15" customHeight="1" x14ac:dyDescent="0.35">
      <c r="A249" s="212" t="s">
        <v>46</v>
      </c>
      <c r="B249" s="215" t="s">
        <v>84</v>
      </c>
      <c r="C249" s="223"/>
      <c r="D249" s="224"/>
      <c r="E249" s="224"/>
      <c r="F249" s="224"/>
      <c r="G249" s="110">
        <f t="shared" si="6"/>
        <v>0</v>
      </c>
      <c r="H249" s="111" t="str">
        <f t="shared" si="7"/>
        <v/>
      </c>
      <c r="I249" s="152"/>
      <c r="J249" s="192"/>
      <c r="K249" s="192"/>
      <c r="L249" s="192"/>
      <c r="M249" s="192"/>
      <c r="N249" s="192"/>
      <c r="O249" s="192"/>
    </row>
    <row r="250" spans="1:15" ht="15" customHeight="1" x14ac:dyDescent="0.35">
      <c r="A250" s="212" t="s">
        <v>46</v>
      </c>
      <c r="B250" s="107" t="s">
        <v>85</v>
      </c>
      <c r="C250" s="135"/>
      <c r="D250" s="108"/>
      <c r="E250" s="108"/>
      <c r="F250" s="108"/>
      <c r="G250" s="112">
        <f t="shared" si="6"/>
        <v>0</v>
      </c>
      <c r="H250" s="113" t="str">
        <f t="shared" si="7"/>
        <v/>
      </c>
      <c r="I250" s="151"/>
      <c r="J250" s="192"/>
      <c r="K250" s="192"/>
      <c r="L250" s="192"/>
      <c r="M250" s="192"/>
      <c r="N250" s="192"/>
      <c r="O250" s="192"/>
    </row>
    <row r="251" spans="1:15" ht="15" customHeight="1" x14ac:dyDescent="0.35">
      <c r="A251" s="212" t="s">
        <v>46</v>
      </c>
      <c r="B251" s="215" t="s">
        <v>86</v>
      </c>
      <c r="C251" s="223"/>
      <c r="D251" s="224"/>
      <c r="E251" s="224"/>
      <c r="F251" s="224"/>
      <c r="G251" s="110">
        <f t="shared" si="6"/>
        <v>0</v>
      </c>
      <c r="H251" s="111" t="str">
        <f t="shared" si="7"/>
        <v/>
      </c>
      <c r="I251" s="152"/>
      <c r="J251" s="192"/>
      <c r="K251" s="192"/>
      <c r="L251" s="192"/>
      <c r="M251" s="192"/>
      <c r="N251" s="192"/>
      <c r="O251" s="192"/>
    </row>
    <row r="252" spans="1:15" ht="15" customHeight="1" x14ac:dyDescent="0.35">
      <c r="A252" s="212" t="s">
        <v>46</v>
      </c>
      <c r="B252" s="107" t="s">
        <v>87</v>
      </c>
      <c r="C252" s="135"/>
      <c r="D252" s="108"/>
      <c r="E252" s="108"/>
      <c r="F252" s="108"/>
      <c r="G252" s="112">
        <f t="shared" si="6"/>
        <v>0</v>
      </c>
      <c r="H252" s="113" t="str">
        <f t="shared" si="7"/>
        <v/>
      </c>
      <c r="I252" s="151"/>
      <c r="J252" s="192"/>
      <c r="K252" s="192"/>
      <c r="L252" s="192"/>
      <c r="M252" s="192"/>
      <c r="N252" s="192"/>
      <c r="O252" s="192"/>
    </row>
    <row r="253" spans="1:15" ht="15" customHeight="1" x14ac:dyDescent="0.35">
      <c r="A253" s="212" t="s">
        <v>46</v>
      </c>
      <c r="B253" s="215" t="s">
        <v>88</v>
      </c>
      <c r="C253" s="223"/>
      <c r="D253" s="224"/>
      <c r="E253" s="224"/>
      <c r="F253" s="224"/>
      <c r="G253" s="110">
        <f t="shared" si="6"/>
        <v>0</v>
      </c>
      <c r="H253" s="111" t="str">
        <f t="shared" si="7"/>
        <v/>
      </c>
      <c r="I253" s="152"/>
      <c r="J253" s="192"/>
      <c r="K253" s="192"/>
      <c r="L253" s="192"/>
      <c r="M253" s="192"/>
      <c r="N253" s="192"/>
      <c r="O253" s="192"/>
    </row>
    <row r="254" spans="1:15" ht="15" customHeight="1" x14ac:dyDescent="0.35">
      <c r="A254" s="212" t="s">
        <v>46</v>
      </c>
      <c r="B254" s="221" t="s">
        <v>89</v>
      </c>
      <c r="C254" s="226"/>
      <c r="D254" s="227"/>
      <c r="E254" s="227"/>
      <c r="F254" s="227"/>
      <c r="G254" s="112">
        <f t="shared" si="6"/>
        <v>0</v>
      </c>
      <c r="H254" s="113" t="str">
        <f t="shared" si="7"/>
        <v/>
      </c>
      <c r="I254" s="171"/>
      <c r="J254" s="192"/>
      <c r="K254" s="192"/>
      <c r="L254" s="192"/>
      <c r="M254" s="192"/>
      <c r="N254" s="192"/>
      <c r="O254" s="192"/>
    </row>
    <row r="255" spans="1:15" ht="15" customHeight="1" x14ac:dyDescent="0.35">
      <c r="A255" s="212" t="s">
        <v>46</v>
      </c>
      <c r="B255" s="215" t="s">
        <v>90</v>
      </c>
      <c r="C255" s="223"/>
      <c r="D255" s="224"/>
      <c r="E255" s="224"/>
      <c r="F255" s="224"/>
      <c r="G255" s="110">
        <f t="shared" si="6"/>
        <v>0</v>
      </c>
      <c r="H255" s="111" t="str">
        <f t="shared" si="7"/>
        <v/>
      </c>
      <c r="I255" s="152"/>
      <c r="J255" s="192"/>
      <c r="K255" s="192"/>
      <c r="L255" s="192"/>
      <c r="M255" s="192"/>
      <c r="N255" s="192"/>
      <c r="O255" s="192"/>
    </row>
    <row r="256" spans="1:15" ht="15" customHeight="1" x14ac:dyDescent="0.35">
      <c r="A256" s="212" t="s">
        <v>46</v>
      </c>
      <c r="B256" s="221" t="s">
        <v>91</v>
      </c>
      <c r="C256" s="226"/>
      <c r="D256" s="227"/>
      <c r="E256" s="227"/>
      <c r="F256" s="227"/>
      <c r="G256" s="112">
        <f t="shared" si="6"/>
        <v>0</v>
      </c>
      <c r="H256" s="113" t="str">
        <f t="shared" si="7"/>
        <v/>
      </c>
      <c r="I256" s="171"/>
      <c r="J256" s="192"/>
      <c r="K256" s="192"/>
      <c r="L256" s="192"/>
      <c r="M256" s="192"/>
      <c r="N256" s="192"/>
      <c r="O256" s="192"/>
    </row>
    <row r="257" spans="1:15" ht="15" customHeight="1" x14ac:dyDescent="0.35">
      <c r="A257" s="212" t="s">
        <v>46</v>
      </c>
      <c r="B257" s="215" t="s">
        <v>92</v>
      </c>
      <c r="C257" s="223"/>
      <c r="D257" s="224"/>
      <c r="E257" s="224"/>
      <c r="F257" s="224"/>
      <c r="G257" s="110">
        <f t="shared" si="6"/>
        <v>0</v>
      </c>
      <c r="H257" s="111" t="str">
        <f t="shared" si="7"/>
        <v/>
      </c>
      <c r="I257" s="152"/>
      <c r="J257" s="192"/>
      <c r="K257" s="192"/>
      <c r="L257" s="192"/>
      <c r="M257" s="192"/>
      <c r="N257" s="192"/>
      <c r="O257" s="192"/>
    </row>
    <row r="258" spans="1:15" ht="15" customHeight="1" x14ac:dyDescent="0.35">
      <c r="A258" s="212" t="s">
        <v>46</v>
      </c>
      <c r="B258" s="221" t="s">
        <v>93</v>
      </c>
      <c r="C258" s="226"/>
      <c r="D258" s="227"/>
      <c r="E258" s="227"/>
      <c r="F258" s="227"/>
      <c r="G258" s="112">
        <f t="shared" si="6"/>
        <v>0</v>
      </c>
      <c r="H258" s="113" t="str">
        <f t="shared" si="7"/>
        <v/>
      </c>
      <c r="I258" s="171"/>
      <c r="J258" s="192"/>
      <c r="K258" s="192"/>
      <c r="L258" s="192"/>
      <c r="M258" s="192"/>
      <c r="N258" s="192"/>
      <c r="O258" s="192"/>
    </row>
    <row r="259" spans="1:15" ht="15" customHeight="1" x14ac:dyDescent="0.35">
      <c r="A259" s="212" t="s">
        <v>46</v>
      </c>
      <c r="B259" s="215" t="s">
        <v>94</v>
      </c>
      <c r="C259" s="223"/>
      <c r="D259" s="224"/>
      <c r="E259" s="224"/>
      <c r="F259" s="224"/>
      <c r="G259" s="110">
        <f t="shared" si="6"/>
        <v>0</v>
      </c>
      <c r="H259" s="111" t="str">
        <f t="shared" si="7"/>
        <v/>
      </c>
      <c r="I259" s="152"/>
      <c r="J259" s="192"/>
      <c r="K259" s="192"/>
      <c r="L259" s="192"/>
      <c r="M259" s="192"/>
      <c r="N259" s="192"/>
      <c r="O259" s="192"/>
    </row>
    <row r="260" spans="1:15" ht="15" customHeight="1" x14ac:dyDescent="0.35">
      <c r="A260" s="212" t="s">
        <v>46</v>
      </c>
      <c r="B260" s="221" t="s">
        <v>95</v>
      </c>
      <c r="C260" s="226"/>
      <c r="D260" s="227"/>
      <c r="E260" s="227"/>
      <c r="F260" s="227"/>
      <c r="G260" s="112">
        <f t="shared" si="6"/>
        <v>0</v>
      </c>
      <c r="H260" s="113" t="str">
        <f t="shared" si="7"/>
        <v/>
      </c>
      <c r="I260" s="171"/>
      <c r="J260" s="192"/>
      <c r="K260" s="192"/>
      <c r="L260" s="192"/>
      <c r="M260" s="192"/>
      <c r="N260" s="192"/>
      <c r="O260" s="192"/>
    </row>
    <row r="261" spans="1:15" ht="15" customHeight="1" x14ac:dyDescent="0.35">
      <c r="A261" s="212" t="s">
        <v>46</v>
      </c>
      <c r="B261" s="215" t="s">
        <v>96</v>
      </c>
      <c r="C261" s="223"/>
      <c r="D261" s="224"/>
      <c r="E261" s="224"/>
      <c r="F261" s="224"/>
      <c r="G261" s="110">
        <f t="shared" si="6"/>
        <v>0</v>
      </c>
      <c r="H261" s="111" t="str">
        <f t="shared" si="7"/>
        <v/>
      </c>
      <c r="I261" s="152"/>
      <c r="J261" s="192"/>
      <c r="K261" s="192"/>
      <c r="L261" s="192"/>
      <c r="M261" s="192"/>
      <c r="N261" s="192"/>
      <c r="O261" s="192"/>
    </row>
    <row r="262" spans="1:15" ht="15" customHeight="1" x14ac:dyDescent="0.35">
      <c r="A262" s="212" t="s">
        <v>46</v>
      </c>
      <c r="B262" s="107" t="s">
        <v>53</v>
      </c>
      <c r="C262" s="135"/>
      <c r="D262" s="108">
        <v>0</v>
      </c>
      <c r="E262" s="108">
        <v>0</v>
      </c>
      <c r="F262" s="108"/>
      <c r="G262" s="112">
        <f t="shared" si="6"/>
        <v>0</v>
      </c>
      <c r="H262" s="113" t="str">
        <f t="shared" si="7"/>
        <v/>
      </c>
      <c r="I262" s="151"/>
      <c r="J262" s="192"/>
      <c r="K262" s="192"/>
      <c r="L262" s="192"/>
      <c r="M262" s="192"/>
      <c r="N262" s="192"/>
      <c r="O262" s="192"/>
    </row>
    <row r="263" spans="1:15" ht="15" customHeight="1" x14ac:dyDescent="0.35">
      <c r="A263" s="105" t="s">
        <v>46</v>
      </c>
      <c r="B263" s="205" t="s">
        <v>8</v>
      </c>
      <c r="C263" s="109">
        <f>SUMIFS((C7:C262),(A7:A262),A263)</f>
        <v>0</v>
      </c>
      <c r="D263" s="109">
        <f>SUMIFS((D7:D262),(A7:A262),A263)</f>
        <v>0</v>
      </c>
      <c r="E263" s="109">
        <f>SUMIFS((E7:E262),(A7:A262),A263)</f>
        <v>0</v>
      </c>
      <c r="F263" s="109">
        <f>SUMIFS((F7:F262),(A7:A262),A263)</f>
        <v>0</v>
      </c>
      <c r="G263" s="116">
        <f t="shared" ref="G263:G326" si="8">IF(ISERROR(C263- D263)=TRUE,"",C263 - D263)</f>
        <v>0</v>
      </c>
      <c r="H263" s="117" t="str">
        <f t="shared" ref="H263:H326" si="9">IF(ISERROR((((C263- D263)/D263)*100)=TRUE),"",IF((((C263- D263)/D263)*100)&lt;-7,FIXED(((C263- D263)/D263)*100, 1,TRUE) &amp;"%" &amp; "▼",IF((((C263- D263)/D263)*100)&gt;7,FIXED(((C263- D263)/D263)*100, 1,TRUE) &amp;"%" &amp;"▲",FIXED(((C263- D263)/D263)*100, 1,TRUE)&amp;"%")))</f>
        <v/>
      </c>
      <c r="I263" s="118"/>
      <c r="J263" s="192"/>
      <c r="K263" s="192"/>
      <c r="L263" s="192"/>
      <c r="M263" s="192"/>
      <c r="N263" s="192"/>
      <c r="O263" s="192"/>
    </row>
    <row r="264" spans="1:15" ht="15" customHeight="1" x14ac:dyDescent="0.35">
      <c r="A264" s="22" t="s">
        <v>51</v>
      </c>
      <c r="B264" s="107"/>
      <c r="C264" s="108"/>
      <c r="D264" s="108"/>
      <c r="E264" s="108"/>
      <c r="F264" s="108">
        <v>0</v>
      </c>
      <c r="G264" s="112">
        <f t="shared" si="8"/>
        <v>0</v>
      </c>
      <c r="H264" s="113" t="str">
        <f t="shared" si="9"/>
        <v/>
      </c>
      <c r="I264" s="151"/>
      <c r="J264" s="10"/>
      <c r="K264" s="10"/>
      <c r="L264" s="10"/>
      <c r="M264" s="10"/>
      <c r="N264" s="10"/>
      <c r="O264" s="10"/>
    </row>
    <row r="265" spans="1:15" ht="15" customHeight="1" x14ac:dyDescent="0.35">
      <c r="A265" s="232" t="s">
        <v>51</v>
      </c>
      <c r="B265" s="215" t="s">
        <v>48</v>
      </c>
      <c r="C265" s="223"/>
      <c r="D265" s="224"/>
      <c r="E265" s="224"/>
      <c r="F265" s="224"/>
      <c r="G265" s="110">
        <f t="shared" si="8"/>
        <v>0</v>
      </c>
      <c r="H265" s="111" t="str">
        <f t="shared" si="9"/>
        <v/>
      </c>
      <c r="I265" s="152"/>
      <c r="J265" s="192"/>
      <c r="K265" s="192"/>
      <c r="L265" s="192"/>
      <c r="M265" s="192"/>
      <c r="N265" s="192"/>
      <c r="O265" s="192"/>
    </row>
    <row r="266" spans="1:15" ht="15" customHeight="1" x14ac:dyDescent="0.35">
      <c r="A266" s="232" t="s">
        <v>51</v>
      </c>
      <c r="B266" s="221" t="s">
        <v>58</v>
      </c>
      <c r="C266" s="226"/>
      <c r="D266" s="227"/>
      <c r="E266" s="227"/>
      <c r="F266" s="227"/>
      <c r="G266" s="112">
        <f t="shared" si="8"/>
        <v>0</v>
      </c>
      <c r="H266" s="113" t="str">
        <f t="shared" si="9"/>
        <v/>
      </c>
      <c r="I266" s="171"/>
      <c r="J266" s="192"/>
      <c r="K266" s="192"/>
      <c r="L266" s="192"/>
      <c r="M266" s="192"/>
      <c r="N266" s="192"/>
      <c r="O266" s="192"/>
    </row>
    <row r="267" spans="1:15" ht="15" customHeight="1" x14ac:dyDescent="0.35">
      <c r="A267" s="232" t="s">
        <v>51</v>
      </c>
      <c r="B267" s="104" t="s">
        <v>59</v>
      </c>
      <c r="C267" s="134"/>
      <c r="D267" s="106"/>
      <c r="E267" s="106"/>
      <c r="F267" s="106"/>
      <c r="G267" s="110">
        <f t="shared" si="8"/>
        <v>0</v>
      </c>
      <c r="H267" s="111" t="str">
        <f t="shared" si="9"/>
        <v/>
      </c>
      <c r="I267" s="150"/>
      <c r="J267" s="192"/>
      <c r="K267" s="192"/>
      <c r="L267" s="192"/>
      <c r="M267" s="192"/>
      <c r="N267" s="192"/>
      <c r="O267" s="192"/>
    </row>
    <row r="268" spans="1:15" ht="15" customHeight="1" x14ac:dyDescent="0.35">
      <c r="A268" s="232" t="s">
        <v>51</v>
      </c>
      <c r="B268" s="221" t="s">
        <v>60</v>
      </c>
      <c r="C268" s="226"/>
      <c r="D268" s="227"/>
      <c r="E268" s="227"/>
      <c r="F268" s="227"/>
      <c r="G268" s="112">
        <f t="shared" si="8"/>
        <v>0</v>
      </c>
      <c r="H268" s="113" t="str">
        <f t="shared" si="9"/>
        <v/>
      </c>
      <c r="I268" s="171"/>
      <c r="J268" s="192"/>
      <c r="K268" s="192"/>
      <c r="L268" s="192"/>
      <c r="M268" s="192"/>
      <c r="N268" s="192"/>
      <c r="O268" s="192"/>
    </row>
    <row r="269" spans="1:15" ht="15" customHeight="1" x14ac:dyDescent="0.35">
      <c r="A269" s="232" t="s">
        <v>51</v>
      </c>
      <c r="B269" s="215" t="s">
        <v>61</v>
      </c>
      <c r="C269" s="223"/>
      <c r="D269" s="224"/>
      <c r="E269" s="224"/>
      <c r="F269" s="224"/>
      <c r="G269" s="110">
        <f t="shared" si="8"/>
        <v>0</v>
      </c>
      <c r="H269" s="111" t="str">
        <f t="shared" si="9"/>
        <v/>
      </c>
      <c r="I269" s="152"/>
      <c r="J269" s="192"/>
      <c r="K269" s="192"/>
      <c r="L269" s="192"/>
      <c r="M269" s="192"/>
      <c r="N269" s="192"/>
      <c r="O269" s="192"/>
    </row>
    <row r="270" spans="1:15" ht="15" customHeight="1" x14ac:dyDescent="0.35">
      <c r="A270" s="232" t="s">
        <v>51</v>
      </c>
      <c r="B270" s="221" t="s">
        <v>62</v>
      </c>
      <c r="C270" s="226"/>
      <c r="D270" s="227"/>
      <c r="E270" s="227"/>
      <c r="F270" s="227"/>
      <c r="G270" s="112">
        <f t="shared" si="8"/>
        <v>0</v>
      </c>
      <c r="H270" s="113" t="str">
        <f t="shared" si="9"/>
        <v/>
      </c>
      <c r="I270" s="171"/>
      <c r="J270" s="192"/>
      <c r="K270" s="192"/>
      <c r="L270" s="192"/>
      <c r="M270" s="192"/>
      <c r="N270" s="192"/>
      <c r="O270" s="192"/>
    </row>
    <row r="271" spans="1:15" ht="15" customHeight="1" x14ac:dyDescent="0.35">
      <c r="A271" s="232" t="s">
        <v>51</v>
      </c>
      <c r="B271" s="104" t="s">
        <v>63</v>
      </c>
      <c r="C271" s="134"/>
      <c r="D271" s="106"/>
      <c r="E271" s="106"/>
      <c r="F271" s="106"/>
      <c r="G271" s="110">
        <f t="shared" si="8"/>
        <v>0</v>
      </c>
      <c r="H271" s="111" t="str">
        <f t="shared" si="9"/>
        <v/>
      </c>
      <c r="I271" s="150"/>
      <c r="J271" s="192"/>
      <c r="K271" s="192"/>
      <c r="L271" s="192"/>
      <c r="M271" s="192"/>
      <c r="N271" s="192"/>
      <c r="O271" s="192"/>
    </row>
    <row r="272" spans="1:15" ht="15" customHeight="1" x14ac:dyDescent="0.35">
      <c r="A272" s="232" t="s">
        <v>51</v>
      </c>
      <c r="B272" s="107" t="s">
        <v>64</v>
      </c>
      <c r="C272" s="135"/>
      <c r="D272" s="108"/>
      <c r="E272" s="108"/>
      <c r="F272" s="108"/>
      <c r="G272" s="112">
        <f t="shared" si="8"/>
        <v>0</v>
      </c>
      <c r="H272" s="113" t="str">
        <f t="shared" si="9"/>
        <v/>
      </c>
      <c r="I272" s="151"/>
      <c r="J272" s="192"/>
      <c r="K272" s="192"/>
      <c r="L272" s="192"/>
      <c r="M272" s="192"/>
      <c r="N272" s="192"/>
      <c r="O272" s="192"/>
    </row>
    <row r="273" spans="1:15" ht="15" customHeight="1" x14ac:dyDescent="0.35">
      <c r="A273" s="232" t="s">
        <v>51</v>
      </c>
      <c r="B273" s="104" t="s">
        <v>65</v>
      </c>
      <c r="C273" s="134"/>
      <c r="D273" s="106"/>
      <c r="E273" s="106"/>
      <c r="F273" s="106"/>
      <c r="G273" s="110">
        <f t="shared" si="8"/>
        <v>0</v>
      </c>
      <c r="H273" s="111" t="str">
        <f t="shared" si="9"/>
        <v/>
      </c>
      <c r="I273" s="150"/>
      <c r="J273" s="192"/>
      <c r="K273" s="192"/>
      <c r="L273" s="192"/>
      <c r="M273" s="192"/>
      <c r="N273" s="192"/>
      <c r="O273" s="192"/>
    </row>
    <row r="274" spans="1:15" ht="15" customHeight="1" x14ac:dyDescent="0.35">
      <c r="A274" s="232" t="s">
        <v>51</v>
      </c>
      <c r="B274" s="221" t="s">
        <v>66</v>
      </c>
      <c r="C274" s="226"/>
      <c r="D274" s="227"/>
      <c r="E274" s="227"/>
      <c r="F274" s="227"/>
      <c r="G274" s="112">
        <f t="shared" si="8"/>
        <v>0</v>
      </c>
      <c r="H274" s="113" t="str">
        <f t="shared" si="9"/>
        <v/>
      </c>
      <c r="I274" s="171"/>
      <c r="J274" s="192"/>
      <c r="K274" s="192"/>
      <c r="L274" s="192"/>
      <c r="M274" s="192"/>
      <c r="N274" s="192"/>
      <c r="O274" s="192"/>
    </row>
    <row r="275" spans="1:15" ht="15" customHeight="1" x14ac:dyDescent="0.35">
      <c r="A275" s="232" t="s">
        <v>51</v>
      </c>
      <c r="B275" s="215" t="s">
        <v>67</v>
      </c>
      <c r="C275" s="223"/>
      <c r="D275" s="224"/>
      <c r="E275" s="224"/>
      <c r="F275" s="224"/>
      <c r="G275" s="110">
        <f t="shared" si="8"/>
        <v>0</v>
      </c>
      <c r="H275" s="111" t="str">
        <f t="shared" si="9"/>
        <v/>
      </c>
      <c r="I275" s="152"/>
      <c r="J275" s="192"/>
      <c r="K275" s="192"/>
      <c r="L275" s="192"/>
      <c r="M275" s="192"/>
      <c r="N275" s="192"/>
      <c r="O275" s="192"/>
    </row>
    <row r="276" spans="1:15" ht="15" customHeight="1" x14ac:dyDescent="0.35">
      <c r="A276" s="232" t="s">
        <v>51</v>
      </c>
      <c r="B276" s="107" t="s">
        <v>68</v>
      </c>
      <c r="C276" s="135"/>
      <c r="D276" s="108"/>
      <c r="E276" s="108"/>
      <c r="F276" s="108"/>
      <c r="G276" s="112">
        <f t="shared" si="8"/>
        <v>0</v>
      </c>
      <c r="H276" s="113" t="str">
        <f t="shared" si="9"/>
        <v/>
      </c>
      <c r="I276" s="151"/>
      <c r="J276" s="192"/>
      <c r="K276" s="192"/>
      <c r="L276" s="192"/>
      <c r="M276" s="192"/>
      <c r="N276" s="192"/>
      <c r="O276" s="192"/>
    </row>
    <row r="277" spans="1:15" ht="15" customHeight="1" x14ac:dyDescent="0.35">
      <c r="A277" s="232" t="s">
        <v>51</v>
      </c>
      <c r="B277" s="215" t="s">
        <v>69</v>
      </c>
      <c r="C277" s="223"/>
      <c r="D277" s="224"/>
      <c r="E277" s="224"/>
      <c r="F277" s="224"/>
      <c r="G277" s="110">
        <f t="shared" si="8"/>
        <v>0</v>
      </c>
      <c r="H277" s="111" t="str">
        <f t="shared" si="9"/>
        <v/>
      </c>
      <c r="I277" s="152"/>
      <c r="J277" s="192"/>
      <c r="K277" s="192"/>
      <c r="L277" s="192"/>
      <c r="M277" s="192"/>
      <c r="N277" s="192"/>
      <c r="O277" s="192"/>
    </row>
    <row r="278" spans="1:15" ht="15" customHeight="1" x14ac:dyDescent="0.35">
      <c r="A278" s="232" t="s">
        <v>51</v>
      </c>
      <c r="B278" s="107" t="s">
        <v>70</v>
      </c>
      <c r="C278" s="135"/>
      <c r="D278" s="108"/>
      <c r="E278" s="108"/>
      <c r="F278" s="108"/>
      <c r="G278" s="112">
        <f t="shared" si="8"/>
        <v>0</v>
      </c>
      <c r="H278" s="113" t="str">
        <f t="shared" si="9"/>
        <v/>
      </c>
      <c r="I278" s="151"/>
      <c r="J278" s="192"/>
      <c r="K278" s="192"/>
      <c r="L278" s="192"/>
      <c r="M278" s="192"/>
      <c r="N278" s="192"/>
      <c r="O278" s="192"/>
    </row>
    <row r="279" spans="1:15" ht="15" customHeight="1" x14ac:dyDescent="0.35">
      <c r="A279" s="232" t="s">
        <v>51</v>
      </c>
      <c r="B279" s="215" t="s">
        <v>71</v>
      </c>
      <c r="C279" s="223"/>
      <c r="D279" s="224"/>
      <c r="E279" s="224"/>
      <c r="F279" s="224"/>
      <c r="G279" s="110">
        <f t="shared" si="8"/>
        <v>0</v>
      </c>
      <c r="H279" s="111" t="str">
        <f t="shared" si="9"/>
        <v/>
      </c>
      <c r="I279" s="152"/>
      <c r="J279" s="192"/>
      <c r="K279" s="192"/>
      <c r="L279" s="192"/>
      <c r="M279" s="192"/>
      <c r="N279" s="192"/>
      <c r="O279" s="192"/>
    </row>
    <row r="280" spans="1:15" ht="15" customHeight="1" x14ac:dyDescent="0.35">
      <c r="A280" s="232" t="s">
        <v>51</v>
      </c>
      <c r="B280" s="107" t="s">
        <v>72</v>
      </c>
      <c r="C280" s="135"/>
      <c r="D280" s="108"/>
      <c r="E280" s="108"/>
      <c r="F280" s="108"/>
      <c r="G280" s="112">
        <f t="shared" si="8"/>
        <v>0</v>
      </c>
      <c r="H280" s="113" t="str">
        <f t="shared" si="9"/>
        <v/>
      </c>
      <c r="I280" s="151"/>
      <c r="J280" s="192"/>
      <c r="K280" s="192"/>
      <c r="L280" s="192"/>
      <c r="M280" s="192"/>
      <c r="N280" s="192"/>
      <c r="O280" s="192"/>
    </row>
    <row r="281" spans="1:15" ht="15" customHeight="1" x14ac:dyDescent="0.35">
      <c r="A281" s="232" t="s">
        <v>51</v>
      </c>
      <c r="B281" s="215" t="s">
        <v>73</v>
      </c>
      <c r="C281" s="223"/>
      <c r="D281" s="224"/>
      <c r="E281" s="224"/>
      <c r="F281" s="224"/>
      <c r="G281" s="110">
        <f t="shared" si="8"/>
        <v>0</v>
      </c>
      <c r="H281" s="111" t="str">
        <f t="shared" si="9"/>
        <v/>
      </c>
      <c r="I281" s="152"/>
      <c r="J281" s="192"/>
      <c r="K281" s="192"/>
      <c r="L281" s="192"/>
      <c r="M281" s="192"/>
      <c r="N281" s="192"/>
      <c r="O281" s="192"/>
    </row>
    <row r="282" spans="1:15" ht="15" customHeight="1" x14ac:dyDescent="0.35">
      <c r="A282" s="232" t="s">
        <v>51</v>
      </c>
      <c r="B282" s="107" t="s">
        <v>74</v>
      </c>
      <c r="C282" s="135"/>
      <c r="D282" s="108"/>
      <c r="E282" s="108"/>
      <c r="F282" s="108"/>
      <c r="G282" s="112">
        <f t="shared" si="8"/>
        <v>0</v>
      </c>
      <c r="H282" s="113" t="str">
        <f t="shared" si="9"/>
        <v/>
      </c>
      <c r="I282" s="151"/>
      <c r="J282" s="192"/>
      <c r="K282" s="192"/>
      <c r="L282" s="192"/>
      <c r="M282" s="192"/>
      <c r="N282" s="192"/>
      <c r="O282" s="192"/>
    </row>
    <row r="283" spans="1:15" ht="15" customHeight="1" x14ac:dyDescent="0.35">
      <c r="A283" s="232" t="s">
        <v>51</v>
      </c>
      <c r="B283" s="215" t="s">
        <v>75</v>
      </c>
      <c r="C283" s="223"/>
      <c r="D283" s="224"/>
      <c r="E283" s="224"/>
      <c r="F283" s="224"/>
      <c r="G283" s="110">
        <f t="shared" si="8"/>
        <v>0</v>
      </c>
      <c r="H283" s="111" t="str">
        <f t="shared" si="9"/>
        <v/>
      </c>
      <c r="I283" s="152"/>
      <c r="J283" s="192"/>
      <c r="K283" s="192"/>
      <c r="L283" s="192"/>
      <c r="M283" s="192"/>
      <c r="N283" s="192"/>
      <c r="O283" s="192"/>
    </row>
    <row r="284" spans="1:15" ht="15" customHeight="1" x14ac:dyDescent="0.35">
      <c r="A284" s="232" t="s">
        <v>51</v>
      </c>
      <c r="B284" s="107" t="s">
        <v>76</v>
      </c>
      <c r="C284" s="135"/>
      <c r="D284" s="108"/>
      <c r="E284" s="108"/>
      <c r="F284" s="108"/>
      <c r="G284" s="112">
        <f t="shared" si="8"/>
        <v>0</v>
      </c>
      <c r="H284" s="113" t="str">
        <f t="shared" si="9"/>
        <v/>
      </c>
      <c r="I284" s="151"/>
      <c r="J284" s="192"/>
      <c r="K284" s="192"/>
      <c r="L284" s="192"/>
      <c r="M284" s="192"/>
      <c r="N284" s="192"/>
      <c r="O284" s="192"/>
    </row>
    <row r="285" spans="1:15" ht="15" customHeight="1" x14ac:dyDescent="0.35">
      <c r="A285" s="232" t="s">
        <v>51</v>
      </c>
      <c r="B285" s="215" t="s">
        <v>77</v>
      </c>
      <c r="C285" s="223"/>
      <c r="D285" s="224"/>
      <c r="E285" s="224"/>
      <c r="F285" s="224"/>
      <c r="G285" s="110">
        <f t="shared" si="8"/>
        <v>0</v>
      </c>
      <c r="H285" s="111" t="str">
        <f t="shared" si="9"/>
        <v/>
      </c>
      <c r="I285" s="152"/>
      <c r="J285" s="192"/>
      <c r="K285" s="192"/>
      <c r="L285" s="192"/>
      <c r="M285" s="192"/>
      <c r="N285" s="192"/>
      <c r="O285" s="192"/>
    </row>
    <row r="286" spans="1:15" ht="15" customHeight="1" x14ac:dyDescent="0.35">
      <c r="A286" s="232" t="s">
        <v>51</v>
      </c>
      <c r="B286" s="221" t="s">
        <v>78</v>
      </c>
      <c r="C286" s="226"/>
      <c r="D286" s="227"/>
      <c r="E286" s="227"/>
      <c r="F286" s="227"/>
      <c r="G286" s="112">
        <f t="shared" si="8"/>
        <v>0</v>
      </c>
      <c r="H286" s="113" t="str">
        <f t="shared" si="9"/>
        <v/>
      </c>
      <c r="I286" s="171"/>
      <c r="J286" s="192"/>
      <c r="K286" s="192"/>
      <c r="L286" s="192"/>
      <c r="M286" s="192"/>
      <c r="N286" s="192"/>
      <c r="O286" s="192"/>
    </row>
    <row r="287" spans="1:15" ht="15" customHeight="1" x14ac:dyDescent="0.35">
      <c r="A287" s="232" t="s">
        <v>51</v>
      </c>
      <c r="B287" s="104" t="s">
        <v>79</v>
      </c>
      <c r="C287" s="134"/>
      <c r="D287" s="106"/>
      <c r="E287" s="106"/>
      <c r="F287" s="106"/>
      <c r="G287" s="110">
        <f t="shared" si="8"/>
        <v>0</v>
      </c>
      <c r="H287" s="111" t="str">
        <f t="shared" si="9"/>
        <v/>
      </c>
      <c r="I287" s="150"/>
      <c r="J287" s="192"/>
      <c r="K287" s="192"/>
      <c r="L287" s="192"/>
      <c r="M287" s="192"/>
      <c r="N287" s="192"/>
      <c r="O287" s="192"/>
    </row>
    <row r="288" spans="1:15" ht="15" customHeight="1" x14ac:dyDescent="0.35">
      <c r="A288" s="232" t="s">
        <v>51</v>
      </c>
      <c r="B288" s="221" t="s">
        <v>80</v>
      </c>
      <c r="C288" s="226"/>
      <c r="D288" s="227"/>
      <c r="E288" s="227"/>
      <c r="F288" s="227"/>
      <c r="G288" s="112">
        <f t="shared" si="8"/>
        <v>0</v>
      </c>
      <c r="H288" s="113" t="str">
        <f t="shared" si="9"/>
        <v/>
      </c>
      <c r="I288" s="171"/>
      <c r="J288" s="192"/>
      <c r="K288" s="192"/>
      <c r="L288" s="192"/>
      <c r="M288" s="192"/>
      <c r="N288" s="192"/>
      <c r="O288" s="192"/>
    </row>
    <row r="289" spans="1:15" ht="15" customHeight="1" x14ac:dyDescent="0.35">
      <c r="A289" s="232" t="s">
        <v>51</v>
      </c>
      <c r="B289" s="104" t="s">
        <v>81</v>
      </c>
      <c r="C289" s="134"/>
      <c r="D289" s="106"/>
      <c r="E289" s="106"/>
      <c r="F289" s="106"/>
      <c r="G289" s="110">
        <f t="shared" si="8"/>
        <v>0</v>
      </c>
      <c r="H289" s="111" t="str">
        <f t="shared" si="9"/>
        <v/>
      </c>
      <c r="I289" s="150"/>
      <c r="J289" s="192"/>
      <c r="K289" s="192"/>
      <c r="L289" s="192"/>
      <c r="M289" s="192"/>
      <c r="N289" s="192"/>
      <c r="O289" s="192"/>
    </row>
    <row r="290" spans="1:15" ht="15" customHeight="1" x14ac:dyDescent="0.35">
      <c r="A290" s="232" t="s">
        <v>51</v>
      </c>
      <c r="B290" s="221" t="s">
        <v>82</v>
      </c>
      <c r="C290" s="226"/>
      <c r="D290" s="227"/>
      <c r="E290" s="227"/>
      <c r="F290" s="227"/>
      <c r="G290" s="112">
        <f t="shared" si="8"/>
        <v>0</v>
      </c>
      <c r="H290" s="113" t="str">
        <f t="shared" si="9"/>
        <v/>
      </c>
      <c r="I290" s="171"/>
      <c r="J290" s="192"/>
      <c r="K290" s="192"/>
      <c r="L290" s="192"/>
      <c r="M290" s="192"/>
      <c r="N290" s="192"/>
      <c r="O290" s="192"/>
    </row>
    <row r="291" spans="1:15" ht="15" customHeight="1" x14ac:dyDescent="0.35">
      <c r="A291" s="232" t="s">
        <v>51</v>
      </c>
      <c r="B291" s="215" t="s">
        <v>83</v>
      </c>
      <c r="C291" s="223"/>
      <c r="D291" s="224"/>
      <c r="E291" s="224"/>
      <c r="F291" s="224"/>
      <c r="G291" s="110">
        <f t="shared" si="8"/>
        <v>0</v>
      </c>
      <c r="H291" s="111" t="str">
        <f t="shared" si="9"/>
        <v/>
      </c>
      <c r="I291" s="152"/>
      <c r="J291" s="192"/>
      <c r="K291" s="192"/>
      <c r="L291" s="192"/>
      <c r="M291" s="192"/>
      <c r="N291" s="192"/>
      <c r="O291" s="192"/>
    </row>
    <row r="292" spans="1:15" ht="15" customHeight="1" x14ac:dyDescent="0.35">
      <c r="A292" s="232" t="s">
        <v>51</v>
      </c>
      <c r="B292" s="221" t="s">
        <v>84</v>
      </c>
      <c r="C292" s="226"/>
      <c r="D292" s="227"/>
      <c r="E292" s="227"/>
      <c r="F292" s="227"/>
      <c r="G292" s="112">
        <f t="shared" si="8"/>
        <v>0</v>
      </c>
      <c r="H292" s="113" t="str">
        <f t="shared" si="9"/>
        <v/>
      </c>
      <c r="I292" s="171"/>
      <c r="J292" s="192"/>
      <c r="K292" s="192"/>
      <c r="L292" s="192"/>
      <c r="M292" s="192"/>
      <c r="N292" s="192"/>
      <c r="O292" s="192"/>
    </row>
    <row r="293" spans="1:15" ht="15" customHeight="1" x14ac:dyDescent="0.35">
      <c r="A293" s="232" t="s">
        <v>51</v>
      </c>
      <c r="B293" s="104" t="s">
        <v>85</v>
      </c>
      <c r="C293" s="134"/>
      <c r="D293" s="106"/>
      <c r="E293" s="106"/>
      <c r="F293" s="106"/>
      <c r="G293" s="110">
        <f t="shared" si="8"/>
        <v>0</v>
      </c>
      <c r="H293" s="111" t="str">
        <f t="shared" si="9"/>
        <v/>
      </c>
      <c r="I293" s="150"/>
      <c r="J293" s="192"/>
      <c r="K293" s="192"/>
      <c r="L293" s="192"/>
      <c r="M293" s="192"/>
      <c r="N293" s="192"/>
      <c r="O293" s="192"/>
    </row>
    <row r="294" spans="1:15" ht="15" customHeight="1" x14ac:dyDescent="0.35">
      <c r="A294" s="232" t="s">
        <v>51</v>
      </c>
      <c r="B294" s="221" t="s">
        <v>86</v>
      </c>
      <c r="C294" s="226"/>
      <c r="D294" s="227"/>
      <c r="E294" s="227"/>
      <c r="F294" s="227"/>
      <c r="G294" s="112">
        <f t="shared" si="8"/>
        <v>0</v>
      </c>
      <c r="H294" s="113" t="str">
        <f t="shared" si="9"/>
        <v/>
      </c>
      <c r="I294" s="171"/>
      <c r="J294" s="192"/>
      <c r="K294" s="192"/>
      <c r="L294" s="192"/>
      <c r="M294" s="192"/>
      <c r="N294" s="192"/>
      <c r="O294" s="192"/>
    </row>
    <row r="295" spans="1:15" ht="15" customHeight="1" x14ac:dyDescent="0.35">
      <c r="A295" s="232" t="s">
        <v>51</v>
      </c>
      <c r="B295" s="104" t="s">
        <v>87</v>
      </c>
      <c r="C295" s="134"/>
      <c r="D295" s="106"/>
      <c r="E295" s="106"/>
      <c r="F295" s="106"/>
      <c r="G295" s="110">
        <f t="shared" si="8"/>
        <v>0</v>
      </c>
      <c r="H295" s="111" t="str">
        <f t="shared" si="9"/>
        <v/>
      </c>
      <c r="I295" s="150"/>
      <c r="J295" s="192"/>
      <c r="K295" s="192"/>
      <c r="L295" s="192"/>
      <c r="M295" s="192"/>
      <c r="N295" s="192"/>
      <c r="O295" s="192"/>
    </row>
    <row r="296" spans="1:15" ht="15" customHeight="1" x14ac:dyDescent="0.35">
      <c r="A296" s="232" t="s">
        <v>51</v>
      </c>
      <c r="B296" s="221" t="s">
        <v>88</v>
      </c>
      <c r="C296" s="226"/>
      <c r="D296" s="227"/>
      <c r="E296" s="227"/>
      <c r="F296" s="227"/>
      <c r="G296" s="112">
        <f t="shared" si="8"/>
        <v>0</v>
      </c>
      <c r="H296" s="113" t="str">
        <f t="shared" si="9"/>
        <v/>
      </c>
      <c r="I296" s="171"/>
      <c r="J296" s="192"/>
      <c r="K296" s="192"/>
      <c r="L296" s="192"/>
      <c r="M296" s="192"/>
      <c r="N296" s="192"/>
      <c r="O296" s="192"/>
    </row>
    <row r="297" spans="1:15" ht="15" customHeight="1" x14ac:dyDescent="0.35">
      <c r="A297" s="232" t="s">
        <v>51</v>
      </c>
      <c r="B297" s="215" t="s">
        <v>89</v>
      </c>
      <c r="C297" s="223"/>
      <c r="D297" s="224"/>
      <c r="E297" s="224"/>
      <c r="F297" s="224"/>
      <c r="G297" s="110">
        <f t="shared" si="8"/>
        <v>0</v>
      </c>
      <c r="H297" s="111" t="str">
        <f t="shared" si="9"/>
        <v/>
      </c>
      <c r="I297" s="152"/>
      <c r="J297" s="192"/>
      <c r="K297" s="192"/>
      <c r="L297" s="192"/>
      <c r="M297" s="192"/>
      <c r="N297" s="192"/>
      <c r="O297" s="192"/>
    </row>
    <row r="298" spans="1:15" ht="15" customHeight="1" x14ac:dyDescent="0.35">
      <c r="A298" s="232" t="s">
        <v>51</v>
      </c>
      <c r="B298" s="221" t="s">
        <v>90</v>
      </c>
      <c r="C298" s="226"/>
      <c r="D298" s="227"/>
      <c r="E298" s="227"/>
      <c r="F298" s="227"/>
      <c r="G298" s="112">
        <f t="shared" si="8"/>
        <v>0</v>
      </c>
      <c r="H298" s="113" t="str">
        <f t="shared" si="9"/>
        <v/>
      </c>
      <c r="I298" s="171"/>
      <c r="J298" s="192"/>
      <c r="K298" s="192"/>
      <c r="L298" s="192"/>
      <c r="M298" s="192"/>
      <c r="N298" s="192"/>
      <c r="O298" s="192"/>
    </row>
    <row r="299" spans="1:15" ht="15" customHeight="1" x14ac:dyDescent="0.35">
      <c r="A299" s="232" t="s">
        <v>51</v>
      </c>
      <c r="B299" s="215" t="s">
        <v>91</v>
      </c>
      <c r="C299" s="223"/>
      <c r="D299" s="224"/>
      <c r="E299" s="224"/>
      <c r="F299" s="224"/>
      <c r="G299" s="110">
        <f t="shared" si="8"/>
        <v>0</v>
      </c>
      <c r="H299" s="111" t="str">
        <f t="shared" si="9"/>
        <v/>
      </c>
      <c r="I299" s="152"/>
      <c r="J299" s="192"/>
      <c r="K299" s="192"/>
      <c r="L299" s="192"/>
      <c r="M299" s="192"/>
      <c r="N299" s="192"/>
      <c r="O299" s="192"/>
    </row>
    <row r="300" spans="1:15" ht="15" customHeight="1" x14ac:dyDescent="0.35">
      <c r="A300" s="232" t="s">
        <v>51</v>
      </c>
      <c r="B300" s="221" t="s">
        <v>92</v>
      </c>
      <c r="C300" s="226"/>
      <c r="D300" s="227"/>
      <c r="E300" s="227"/>
      <c r="F300" s="227"/>
      <c r="G300" s="112">
        <f t="shared" si="8"/>
        <v>0</v>
      </c>
      <c r="H300" s="113" t="str">
        <f t="shared" si="9"/>
        <v/>
      </c>
      <c r="I300" s="171"/>
      <c r="J300" s="192"/>
      <c r="K300" s="192"/>
      <c r="L300" s="192"/>
      <c r="M300" s="192"/>
      <c r="N300" s="192"/>
      <c r="O300" s="192"/>
    </row>
    <row r="301" spans="1:15" ht="15" customHeight="1" x14ac:dyDescent="0.35">
      <c r="A301" s="232" t="s">
        <v>51</v>
      </c>
      <c r="B301" s="215" t="s">
        <v>93</v>
      </c>
      <c r="C301" s="223"/>
      <c r="D301" s="224"/>
      <c r="E301" s="224"/>
      <c r="F301" s="224"/>
      <c r="G301" s="110">
        <f t="shared" si="8"/>
        <v>0</v>
      </c>
      <c r="H301" s="111" t="str">
        <f t="shared" si="9"/>
        <v/>
      </c>
      <c r="I301" s="152"/>
      <c r="J301" s="192"/>
      <c r="K301" s="192"/>
      <c r="L301" s="192"/>
      <c r="M301" s="192"/>
      <c r="N301" s="192"/>
      <c r="O301" s="192"/>
    </row>
    <row r="302" spans="1:15" ht="15" customHeight="1" x14ac:dyDescent="0.35">
      <c r="A302" s="232" t="s">
        <v>51</v>
      </c>
      <c r="B302" s="221" t="s">
        <v>94</v>
      </c>
      <c r="C302" s="226"/>
      <c r="D302" s="227"/>
      <c r="E302" s="227"/>
      <c r="F302" s="227"/>
      <c r="G302" s="112">
        <f t="shared" si="8"/>
        <v>0</v>
      </c>
      <c r="H302" s="113" t="str">
        <f t="shared" si="9"/>
        <v/>
      </c>
      <c r="I302" s="171"/>
      <c r="J302" s="192"/>
      <c r="K302" s="192"/>
      <c r="L302" s="192"/>
      <c r="M302" s="192"/>
      <c r="N302" s="192"/>
      <c r="O302" s="192"/>
    </row>
    <row r="303" spans="1:15" ht="15" customHeight="1" x14ac:dyDescent="0.35">
      <c r="A303" s="232" t="s">
        <v>51</v>
      </c>
      <c r="B303" s="215" t="s">
        <v>95</v>
      </c>
      <c r="C303" s="223"/>
      <c r="D303" s="224"/>
      <c r="E303" s="224"/>
      <c r="F303" s="224"/>
      <c r="G303" s="110">
        <f t="shared" si="8"/>
        <v>0</v>
      </c>
      <c r="H303" s="111" t="str">
        <f t="shared" si="9"/>
        <v/>
      </c>
      <c r="I303" s="152"/>
      <c r="J303" s="192"/>
      <c r="K303" s="192"/>
      <c r="L303" s="192"/>
      <c r="M303" s="192"/>
      <c r="N303" s="192"/>
      <c r="O303" s="192"/>
    </row>
    <row r="304" spans="1:15" ht="15" customHeight="1" x14ac:dyDescent="0.35">
      <c r="A304" s="232" t="s">
        <v>51</v>
      </c>
      <c r="B304" s="221" t="s">
        <v>96</v>
      </c>
      <c r="C304" s="226"/>
      <c r="D304" s="227"/>
      <c r="E304" s="227"/>
      <c r="F304" s="227"/>
      <c r="G304" s="112">
        <f t="shared" si="8"/>
        <v>0</v>
      </c>
      <c r="H304" s="113" t="str">
        <f t="shared" si="9"/>
        <v/>
      </c>
      <c r="I304" s="171"/>
      <c r="J304" s="192"/>
      <c r="K304" s="192"/>
      <c r="L304" s="192"/>
      <c r="M304" s="192"/>
      <c r="N304" s="192"/>
      <c r="O304" s="192"/>
    </row>
    <row r="305" spans="1:15" ht="15" customHeight="1" x14ac:dyDescent="0.35">
      <c r="A305" s="232" t="s">
        <v>51</v>
      </c>
      <c r="B305" s="104" t="s">
        <v>53</v>
      </c>
      <c r="C305" s="134"/>
      <c r="D305" s="106">
        <v>0</v>
      </c>
      <c r="E305" s="106">
        <v>0</v>
      </c>
      <c r="F305" s="106"/>
      <c r="G305" s="110">
        <f t="shared" si="8"/>
        <v>0</v>
      </c>
      <c r="H305" s="111" t="str">
        <f t="shared" si="9"/>
        <v/>
      </c>
      <c r="I305" s="150"/>
      <c r="J305" s="192"/>
      <c r="K305" s="192"/>
      <c r="L305" s="192"/>
      <c r="M305" s="192"/>
      <c r="N305" s="192"/>
      <c r="O305" s="192"/>
    </row>
    <row r="306" spans="1:15" ht="15" customHeight="1" x14ac:dyDescent="0.35">
      <c r="A306" s="232" t="s">
        <v>51</v>
      </c>
      <c r="B306" s="124" t="s">
        <v>8</v>
      </c>
      <c r="C306" s="125">
        <f>SUMIFS((C7:C305),(A7:A305),A306)</f>
        <v>0</v>
      </c>
      <c r="D306" s="125">
        <f>SUMIFS((D7:D305),(A7:A305),A306)</f>
        <v>0</v>
      </c>
      <c r="E306" s="125">
        <f>SUMIFS((E7:E305),(A7:A305),A306)</f>
        <v>0</v>
      </c>
      <c r="F306" s="125">
        <f>SUMIFS((F7:F305),(A7:A305),A306)</f>
        <v>0</v>
      </c>
      <c r="G306" s="126">
        <f t="shared" si="8"/>
        <v>0</v>
      </c>
      <c r="H306" s="127" t="str">
        <f t="shared" si="9"/>
        <v/>
      </c>
      <c r="I306" s="128"/>
      <c r="J306" s="192"/>
      <c r="K306" s="192"/>
      <c r="L306" s="192"/>
      <c r="M306" s="192"/>
      <c r="N306" s="192"/>
      <c r="O306" s="192"/>
    </row>
    <row r="307" spans="1:15" ht="15" customHeight="1" x14ac:dyDescent="0.35">
      <c r="A307" s="34" t="s">
        <v>24</v>
      </c>
      <c r="B307" s="104"/>
      <c r="C307" s="106"/>
      <c r="D307" s="106"/>
      <c r="E307" s="106"/>
      <c r="F307" s="106">
        <v>0</v>
      </c>
      <c r="G307" s="110">
        <f t="shared" si="8"/>
        <v>0</v>
      </c>
      <c r="H307" s="111" t="str">
        <f t="shared" si="9"/>
        <v/>
      </c>
      <c r="I307" s="150"/>
    </row>
    <row r="308" spans="1:15" ht="15" customHeight="1" x14ac:dyDescent="0.35">
      <c r="A308" s="212" t="s">
        <v>24</v>
      </c>
      <c r="B308" s="221" t="s">
        <v>48</v>
      </c>
      <c r="C308" s="226"/>
      <c r="D308" s="227"/>
      <c r="E308" s="227"/>
      <c r="F308" s="227"/>
      <c r="G308" s="112">
        <f t="shared" si="8"/>
        <v>0</v>
      </c>
      <c r="H308" s="113" t="str">
        <f t="shared" si="9"/>
        <v/>
      </c>
      <c r="I308" s="171"/>
      <c r="J308" s="192"/>
      <c r="K308" s="192"/>
      <c r="L308" s="192"/>
      <c r="M308" s="192"/>
      <c r="N308" s="192"/>
      <c r="O308" s="192"/>
    </row>
    <row r="309" spans="1:15" ht="15" customHeight="1" x14ac:dyDescent="0.35">
      <c r="A309" s="212" t="s">
        <v>24</v>
      </c>
      <c r="B309" s="215" t="s">
        <v>58</v>
      </c>
      <c r="C309" s="223">
        <v>265922</v>
      </c>
      <c r="D309" s="224">
        <v>302027.47561000031</v>
      </c>
      <c r="E309" s="224">
        <v>294543</v>
      </c>
      <c r="F309" s="224">
        <v>332953</v>
      </c>
      <c r="G309" s="110">
        <f t="shared" si="8"/>
        <v>-36105.475610000314</v>
      </c>
      <c r="H309" s="111" t="str">
        <f t="shared" si="9"/>
        <v>-12,0%▼</v>
      </c>
      <c r="I309" s="152"/>
      <c r="J309" s="192"/>
      <c r="K309" s="192"/>
      <c r="L309" s="192"/>
      <c r="M309" s="192"/>
      <c r="N309" s="192"/>
      <c r="O309" s="192"/>
    </row>
    <row r="310" spans="1:15" ht="15" customHeight="1" x14ac:dyDescent="0.35">
      <c r="A310" s="212" t="s">
        <v>24</v>
      </c>
      <c r="B310" s="107" t="s">
        <v>59</v>
      </c>
      <c r="C310" s="135"/>
      <c r="D310" s="108"/>
      <c r="E310" s="108"/>
      <c r="F310" s="108"/>
      <c r="G310" s="112">
        <f t="shared" si="8"/>
        <v>0</v>
      </c>
      <c r="H310" s="113" t="str">
        <f t="shared" si="9"/>
        <v/>
      </c>
      <c r="I310" s="151"/>
      <c r="J310" s="192"/>
      <c r="K310" s="192"/>
      <c r="L310" s="192"/>
      <c r="M310" s="192"/>
      <c r="N310" s="192"/>
      <c r="O310" s="192"/>
    </row>
    <row r="311" spans="1:15" ht="15" customHeight="1" x14ac:dyDescent="0.35">
      <c r="A311" s="212" t="s">
        <v>24</v>
      </c>
      <c r="B311" s="215" t="s">
        <v>60</v>
      </c>
      <c r="C311" s="223"/>
      <c r="D311" s="224"/>
      <c r="E311" s="224"/>
      <c r="F311" s="224"/>
      <c r="G311" s="110">
        <f t="shared" si="8"/>
        <v>0</v>
      </c>
      <c r="H311" s="111" t="str">
        <f t="shared" si="9"/>
        <v/>
      </c>
      <c r="I311" s="152"/>
      <c r="J311" s="192"/>
      <c r="K311" s="192"/>
      <c r="L311" s="192"/>
      <c r="M311" s="192"/>
      <c r="N311" s="192"/>
      <c r="O311" s="192"/>
    </row>
    <row r="312" spans="1:15" ht="15" customHeight="1" x14ac:dyDescent="0.35">
      <c r="A312" s="212" t="s">
        <v>24</v>
      </c>
      <c r="B312" s="221" t="s">
        <v>61</v>
      </c>
      <c r="C312" s="226"/>
      <c r="D312" s="227"/>
      <c r="E312" s="227"/>
      <c r="F312" s="227"/>
      <c r="G312" s="112">
        <f t="shared" si="8"/>
        <v>0</v>
      </c>
      <c r="H312" s="113" t="str">
        <f t="shared" si="9"/>
        <v/>
      </c>
      <c r="I312" s="171"/>
      <c r="J312" s="192"/>
      <c r="K312" s="192"/>
      <c r="L312" s="192"/>
      <c r="M312" s="192"/>
      <c r="N312" s="192"/>
      <c r="O312" s="192"/>
    </row>
    <row r="313" spans="1:15" ht="15" customHeight="1" x14ac:dyDescent="0.35">
      <c r="A313" s="212" t="s">
        <v>24</v>
      </c>
      <c r="B313" s="215" t="s">
        <v>62</v>
      </c>
      <c r="C313" s="223"/>
      <c r="D313" s="224"/>
      <c r="E313" s="224"/>
      <c r="F313" s="224"/>
      <c r="G313" s="110">
        <f t="shared" si="8"/>
        <v>0</v>
      </c>
      <c r="H313" s="111" t="str">
        <f t="shared" si="9"/>
        <v/>
      </c>
      <c r="I313" s="152"/>
      <c r="J313" s="192"/>
      <c r="K313" s="192"/>
      <c r="L313" s="192"/>
      <c r="M313" s="192"/>
      <c r="N313" s="192"/>
      <c r="O313" s="192"/>
    </row>
    <row r="314" spans="1:15" ht="15" customHeight="1" x14ac:dyDescent="0.35">
      <c r="A314" s="212" t="s">
        <v>24</v>
      </c>
      <c r="B314" s="107" t="s">
        <v>63</v>
      </c>
      <c r="C314" s="135"/>
      <c r="D314" s="108"/>
      <c r="E314" s="108"/>
      <c r="F314" s="108"/>
      <c r="G314" s="112">
        <f t="shared" si="8"/>
        <v>0</v>
      </c>
      <c r="H314" s="113" t="str">
        <f t="shared" si="9"/>
        <v/>
      </c>
      <c r="I314" s="151"/>
      <c r="J314" s="192"/>
      <c r="K314" s="192"/>
      <c r="L314" s="192"/>
      <c r="M314" s="192"/>
      <c r="N314" s="192"/>
      <c r="O314" s="192"/>
    </row>
    <row r="315" spans="1:15" ht="15" customHeight="1" x14ac:dyDescent="0.35">
      <c r="A315" s="212" t="s">
        <v>24</v>
      </c>
      <c r="B315" s="104" t="s">
        <v>64</v>
      </c>
      <c r="C315" s="134"/>
      <c r="D315" s="106"/>
      <c r="E315" s="106"/>
      <c r="F315" s="106"/>
      <c r="G315" s="110">
        <f t="shared" si="8"/>
        <v>0</v>
      </c>
      <c r="H315" s="111" t="str">
        <f t="shared" si="9"/>
        <v/>
      </c>
      <c r="I315" s="150"/>
      <c r="J315" s="192"/>
      <c r="K315" s="192"/>
      <c r="L315" s="192"/>
      <c r="M315" s="192"/>
      <c r="N315" s="192"/>
      <c r="O315" s="192"/>
    </row>
    <row r="316" spans="1:15" ht="15" customHeight="1" x14ac:dyDescent="0.35">
      <c r="A316" s="212" t="s">
        <v>24</v>
      </c>
      <c r="B316" s="107" t="s">
        <v>65</v>
      </c>
      <c r="C316" s="135"/>
      <c r="D316" s="108"/>
      <c r="E316" s="108"/>
      <c r="F316" s="108"/>
      <c r="G316" s="112">
        <f t="shared" si="8"/>
        <v>0</v>
      </c>
      <c r="H316" s="113" t="str">
        <f t="shared" si="9"/>
        <v/>
      </c>
      <c r="I316" s="151"/>
      <c r="J316" s="192"/>
      <c r="K316" s="192"/>
      <c r="L316" s="192"/>
      <c r="M316" s="192"/>
      <c r="N316" s="192"/>
      <c r="O316" s="192"/>
    </row>
    <row r="317" spans="1:15" ht="15" customHeight="1" x14ac:dyDescent="0.35">
      <c r="A317" s="212" t="s">
        <v>24</v>
      </c>
      <c r="B317" s="215" t="s">
        <v>66</v>
      </c>
      <c r="C317" s="223"/>
      <c r="D317" s="224"/>
      <c r="E317" s="224"/>
      <c r="F317" s="224"/>
      <c r="G317" s="110">
        <f t="shared" si="8"/>
        <v>0</v>
      </c>
      <c r="H317" s="111" t="str">
        <f t="shared" si="9"/>
        <v/>
      </c>
      <c r="I317" s="152"/>
      <c r="J317" s="192"/>
      <c r="K317" s="192"/>
      <c r="L317" s="192"/>
      <c r="M317" s="192"/>
      <c r="N317" s="192"/>
      <c r="O317" s="192"/>
    </row>
    <row r="318" spans="1:15" ht="15" customHeight="1" x14ac:dyDescent="0.35">
      <c r="A318" s="212" t="s">
        <v>24</v>
      </c>
      <c r="B318" s="221" t="s">
        <v>67</v>
      </c>
      <c r="C318" s="226">
        <v>330146</v>
      </c>
      <c r="D318" s="227">
        <v>385620.44883422006</v>
      </c>
      <c r="E318" s="227">
        <v>252526</v>
      </c>
      <c r="F318" s="227">
        <v>202848</v>
      </c>
      <c r="G318" s="112">
        <f t="shared" si="8"/>
        <v>-55474.448834220064</v>
      </c>
      <c r="H318" s="113" t="str">
        <f t="shared" si="9"/>
        <v>-14,4%▼</v>
      </c>
      <c r="I318" s="171"/>
      <c r="J318" s="192"/>
      <c r="K318" s="192"/>
      <c r="L318" s="192"/>
      <c r="M318" s="192"/>
      <c r="N318" s="192"/>
      <c r="O318" s="192"/>
    </row>
    <row r="319" spans="1:15" ht="15" customHeight="1" x14ac:dyDescent="0.35">
      <c r="A319" s="212" t="s">
        <v>24</v>
      </c>
      <c r="B319" s="104" t="s">
        <v>68</v>
      </c>
      <c r="C319" s="134"/>
      <c r="D319" s="106"/>
      <c r="E319" s="106"/>
      <c r="F319" s="106"/>
      <c r="G319" s="110">
        <f t="shared" si="8"/>
        <v>0</v>
      </c>
      <c r="H319" s="111" t="str">
        <f t="shared" si="9"/>
        <v/>
      </c>
      <c r="I319" s="150"/>
      <c r="J319" s="192"/>
      <c r="K319" s="192"/>
      <c r="L319" s="192"/>
      <c r="M319" s="192"/>
      <c r="N319" s="192"/>
      <c r="O319" s="192"/>
    </row>
    <row r="320" spans="1:15" ht="15" customHeight="1" x14ac:dyDescent="0.35">
      <c r="A320" s="212" t="s">
        <v>24</v>
      </c>
      <c r="B320" s="221" t="s">
        <v>69</v>
      </c>
      <c r="C320" s="226">
        <v>8023</v>
      </c>
      <c r="D320" s="227">
        <v>8641.2184199999992</v>
      </c>
      <c r="E320" s="227">
        <v>6591</v>
      </c>
      <c r="F320" s="227"/>
      <c r="G320" s="112">
        <f t="shared" si="8"/>
        <v>-618.21841999999924</v>
      </c>
      <c r="H320" s="113" t="str">
        <f t="shared" si="9"/>
        <v>-7,2%▼</v>
      </c>
      <c r="I320" s="171"/>
      <c r="J320" s="192"/>
      <c r="K320" s="192"/>
      <c r="L320" s="192"/>
      <c r="M320" s="192"/>
      <c r="N320" s="192"/>
      <c r="O320" s="192"/>
    </row>
    <row r="321" spans="1:15" ht="15" customHeight="1" x14ac:dyDescent="0.35">
      <c r="A321" s="212" t="s">
        <v>24</v>
      </c>
      <c r="B321" s="104" t="s">
        <v>70</v>
      </c>
      <c r="C321" s="134">
        <v>183100</v>
      </c>
      <c r="D321" s="106">
        <v>99684.169439999707</v>
      </c>
      <c r="E321" s="106">
        <v>60002</v>
      </c>
      <c r="F321" s="106">
        <v>183806</v>
      </c>
      <c r="G321" s="110">
        <f t="shared" si="8"/>
        <v>83415.830560000293</v>
      </c>
      <c r="H321" s="111" t="str">
        <f t="shared" si="9"/>
        <v>83,7%▲</v>
      </c>
      <c r="I321" s="150"/>
      <c r="J321" s="192"/>
      <c r="K321" s="192"/>
      <c r="L321" s="192"/>
      <c r="M321" s="192"/>
      <c r="N321" s="192"/>
      <c r="O321" s="192"/>
    </row>
    <row r="322" spans="1:15" ht="15" customHeight="1" x14ac:dyDescent="0.35">
      <c r="A322" s="212" t="s">
        <v>24</v>
      </c>
      <c r="B322" s="221" t="s">
        <v>71</v>
      </c>
      <c r="C322" s="226">
        <v>49</v>
      </c>
      <c r="D322" s="227"/>
      <c r="E322" s="227"/>
      <c r="F322" s="227"/>
      <c r="G322" s="112">
        <f t="shared" si="8"/>
        <v>49</v>
      </c>
      <c r="H322" s="113" t="str">
        <f t="shared" si="9"/>
        <v/>
      </c>
      <c r="I322" s="171"/>
      <c r="J322" s="192"/>
      <c r="K322" s="192"/>
      <c r="L322" s="192"/>
      <c r="M322" s="192"/>
      <c r="N322" s="192"/>
      <c r="O322" s="192"/>
    </row>
    <row r="323" spans="1:15" ht="15" customHeight="1" x14ac:dyDescent="0.35">
      <c r="A323" s="212" t="s">
        <v>24</v>
      </c>
      <c r="B323" s="104" t="s">
        <v>72</v>
      </c>
      <c r="C323" s="134">
        <v>-18829</v>
      </c>
      <c r="D323" s="106">
        <v>-46628.885999999999</v>
      </c>
      <c r="E323" s="106">
        <v>-43956</v>
      </c>
      <c r="F323" s="106">
        <v>-43401</v>
      </c>
      <c r="G323" s="110">
        <f t="shared" si="8"/>
        <v>27799.885999999999</v>
      </c>
      <c r="H323" s="111" t="str">
        <f t="shared" si="9"/>
        <v>-59,6%▼</v>
      </c>
      <c r="I323" s="150"/>
      <c r="J323" s="192"/>
      <c r="K323" s="192"/>
      <c r="L323" s="192"/>
      <c r="M323" s="192"/>
      <c r="N323" s="192"/>
      <c r="O323" s="192"/>
    </row>
    <row r="324" spans="1:15" ht="15" customHeight="1" x14ac:dyDescent="0.35">
      <c r="A324" s="212" t="s">
        <v>24</v>
      </c>
      <c r="B324" s="221" t="s">
        <v>73</v>
      </c>
      <c r="C324" s="226">
        <v>-13565</v>
      </c>
      <c r="D324" s="227">
        <v>-12678.625520000001</v>
      </c>
      <c r="E324" s="227"/>
      <c r="F324" s="227">
        <v>0</v>
      </c>
      <c r="G324" s="112">
        <f t="shared" si="8"/>
        <v>-886.37447999999858</v>
      </c>
      <c r="H324" s="113" t="str">
        <f t="shared" si="9"/>
        <v>7,0%</v>
      </c>
      <c r="I324" s="171"/>
      <c r="J324" s="192"/>
      <c r="K324" s="192"/>
      <c r="L324" s="192"/>
      <c r="M324" s="192"/>
      <c r="N324" s="192"/>
      <c r="O324" s="192"/>
    </row>
    <row r="325" spans="1:15" ht="15" customHeight="1" x14ac:dyDescent="0.35">
      <c r="A325" s="212" t="s">
        <v>24</v>
      </c>
      <c r="B325" s="104" t="s">
        <v>74</v>
      </c>
      <c r="C325" s="134">
        <v>133177</v>
      </c>
      <c r="D325" s="106">
        <v>120392.31274000002</v>
      </c>
      <c r="E325" s="106">
        <v>156808</v>
      </c>
      <c r="F325" s="106">
        <v>145252</v>
      </c>
      <c r="G325" s="110">
        <f t="shared" si="8"/>
        <v>12784.687259999977</v>
      </c>
      <c r="H325" s="111" t="str">
        <f t="shared" si="9"/>
        <v>10,6%▲</v>
      </c>
      <c r="I325" s="150"/>
      <c r="J325" s="192"/>
      <c r="K325" s="192"/>
      <c r="L325" s="192"/>
      <c r="M325" s="192"/>
      <c r="N325" s="192"/>
      <c r="O325" s="192"/>
    </row>
    <row r="326" spans="1:15" ht="15" customHeight="1" x14ac:dyDescent="0.35">
      <c r="A326" s="212" t="s">
        <v>24</v>
      </c>
      <c r="B326" s="221" t="s">
        <v>75</v>
      </c>
      <c r="C326" s="226">
        <v>720</v>
      </c>
      <c r="D326" s="227">
        <v>903.54741882999997</v>
      </c>
      <c r="E326" s="227">
        <v>907</v>
      </c>
      <c r="F326" s="227">
        <v>820</v>
      </c>
      <c r="G326" s="112">
        <f t="shared" si="8"/>
        <v>-183.54741882999997</v>
      </c>
      <c r="H326" s="113" t="str">
        <f t="shared" si="9"/>
        <v>-20,3%▼</v>
      </c>
      <c r="I326" s="171"/>
      <c r="J326" s="192"/>
      <c r="K326" s="192"/>
      <c r="L326" s="192"/>
      <c r="M326" s="192"/>
      <c r="N326" s="192"/>
      <c r="O326" s="192"/>
    </row>
    <row r="327" spans="1:15" ht="15" customHeight="1" x14ac:dyDescent="0.35">
      <c r="A327" s="212" t="s">
        <v>24</v>
      </c>
      <c r="B327" s="104" t="s">
        <v>76</v>
      </c>
      <c r="C327" s="134">
        <v>263305</v>
      </c>
      <c r="D327" s="106">
        <v>222582.44362000001</v>
      </c>
      <c r="E327" s="106">
        <v>241876</v>
      </c>
      <c r="F327" s="106">
        <v>249863</v>
      </c>
      <c r="G327" s="110">
        <f t="shared" ref="G327:G349" si="10">IF(ISERROR(C327- D327)=TRUE,"",C327 - D327)</f>
        <v>40722.556379999995</v>
      </c>
      <c r="H327" s="111" t="str">
        <f t="shared" ref="H327:H349" si="11">IF(ISERROR((((C327- D327)/D327)*100)=TRUE),"",IF((((C327- D327)/D327)*100)&lt;-7,FIXED(((C327- D327)/D327)*100, 1,TRUE) &amp;"%" &amp; "▼",IF((((C327- D327)/D327)*100)&gt;7,FIXED(((C327- D327)/D327)*100, 1,TRUE) &amp;"%" &amp;"▲",FIXED(((C327- D327)/D327)*100, 1,TRUE)&amp;"%")))</f>
        <v>18,3%▲</v>
      </c>
      <c r="I327" s="150"/>
      <c r="J327" s="192"/>
      <c r="K327" s="192"/>
      <c r="L327" s="192"/>
      <c r="M327" s="192"/>
      <c r="N327" s="192"/>
      <c r="O327" s="192"/>
    </row>
    <row r="328" spans="1:15" ht="15" customHeight="1" x14ac:dyDescent="0.35">
      <c r="A328" s="212" t="s">
        <v>24</v>
      </c>
      <c r="B328" s="221" t="s">
        <v>77</v>
      </c>
      <c r="C328" s="226"/>
      <c r="D328" s="227"/>
      <c r="E328" s="227"/>
      <c r="F328" s="227"/>
      <c r="G328" s="112">
        <f t="shared" si="10"/>
        <v>0</v>
      </c>
      <c r="H328" s="113" t="str">
        <f t="shared" si="11"/>
        <v/>
      </c>
      <c r="I328" s="171"/>
      <c r="J328" s="192"/>
      <c r="K328" s="192"/>
      <c r="L328" s="192"/>
      <c r="M328" s="192"/>
      <c r="N328" s="192"/>
      <c r="O328" s="192"/>
    </row>
    <row r="329" spans="1:15" ht="15" customHeight="1" x14ac:dyDescent="0.35">
      <c r="A329" s="212" t="s">
        <v>24</v>
      </c>
      <c r="B329" s="215" t="s">
        <v>78</v>
      </c>
      <c r="C329" s="223">
        <v>822755</v>
      </c>
      <c r="D329" s="224">
        <v>715708.5507500025</v>
      </c>
      <c r="E329" s="224">
        <v>767678</v>
      </c>
      <c r="F329" s="224">
        <v>794407</v>
      </c>
      <c r="G329" s="110">
        <f t="shared" si="10"/>
        <v>107046.4492499975</v>
      </c>
      <c r="H329" s="111" t="str">
        <f t="shared" si="11"/>
        <v>15,0%▲</v>
      </c>
      <c r="I329" s="152"/>
      <c r="J329" s="192"/>
      <c r="K329" s="192"/>
      <c r="L329" s="192"/>
      <c r="M329" s="192"/>
      <c r="N329" s="192"/>
      <c r="O329" s="192"/>
    </row>
    <row r="330" spans="1:15" ht="15" customHeight="1" x14ac:dyDescent="0.35">
      <c r="A330" s="212" t="s">
        <v>24</v>
      </c>
      <c r="B330" s="107" t="s">
        <v>79</v>
      </c>
      <c r="C330" s="135"/>
      <c r="D330" s="108"/>
      <c r="E330" s="108"/>
      <c r="F330" s="108"/>
      <c r="G330" s="112">
        <f t="shared" si="10"/>
        <v>0</v>
      </c>
      <c r="H330" s="113" t="str">
        <f t="shared" si="11"/>
        <v/>
      </c>
      <c r="I330" s="151"/>
      <c r="J330" s="192"/>
      <c r="K330" s="192"/>
      <c r="L330" s="192"/>
      <c r="M330" s="192"/>
      <c r="N330" s="192"/>
      <c r="O330" s="192"/>
    </row>
    <row r="331" spans="1:15" ht="15" customHeight="1" x14ac:dyDescent="0.35">
      <c r="A331" s="212" t="s">
        <v>24</v>
      </c>
      <c r="B331" s="215" t="s">
        <v>80</v>
      </c>
      <c r="C331" s="223"/>
      <c r="D331" s="224"/>
      <c r="E331" s="224"/>
      <c r="F331" s="224"/>
      <c r="G331" s="110">
        <f t="shared" si="10"/>
        <v>0</v>
      </c>
      <c r="H331" s="111" t="str">
        <f t="shared" si="11"/>
        <v/>
      </c>
      <c r="I331" s="152"/>
      <c r="J331" s="192"/>
      <c r="K331" s="192"/>
      <c r="L331" s="192"/>
      <c r="M331" s="192"/>
      <c r="N331" s="192"/>
      <c r="O331" s="192"/>
    </row>
    <row r="332" spans="1:15" ht="15" customHeight="1" x14ac:dyDescent="0.35">
      <c r="A332" s="212" t="s">
        <v>24</v>
      </c>
      <c r="B332" s="107" t="s">
        <v>81</v>
      </c>
      <c r="C332" s="135"/>
      <c r="D332" s="108"/>
      <c r="E332" s="108"/>
      <c r="F332" s="108"/>
      <c r="G332" s="112">
        <f t="shared" si="10"/>
        <v>0</v>
      </c>
      <c r="H332" s="113" t="str">
        <f t="shared" si="11"/>
        <v/>
      </c>
      <c r="I332" s="151"/>
      <c r="J332" s="192"/>
      <c r="K332" s="192"/>
      <c r="L332" s="192"/>
      <c r="M332" s="192"/>
      <c r="N332" s="192"/>
      <c r="O332" s="192"/>
    </row>
    <row r="333" spans="1:15" ht="15" customHeight="1" x14ac:dyDescent="0.35">
      <c r="A333" s="212" t="s">
        <v>24</v>
      </c>
      <c r="B333" s="215" t="s">
        <v>82</v>
      </c>
      <c r="C333" s="223">
        <v>63365</v>
      </c>
      <c r="D333" s="224">
        <v>58093.803329999995</v>
      </c>
      <c r="E333" s="224">
        <v>58433</v>
      </c>
      <c r="F333" s="224">
        <v>56931</v>
      </c>
      <c r="G333" s="110">
        <f t="shared" si="10"/>
        <v>5271.1966700000048</v>
      </c>
      <c r="H333" s="111" t="str">
        <f t="shared" si="11"/>
        <v>9,1%▲</v>
      </c>
      <c r="I333" s="152"/>
      <c r="J333" s="192"/>
      <c r="K333" s="192"/>
      <c r="L333" s="192"/>
      <c r="M333" s="192"/>
      <c r="N333" s="192"/>
      <c r="O333" s="192"/>
    </row>
    <row r="334" spans="1:15" ht="15" customHeight="1" x14ac:dyDescent="0.35">
      <c r="A334" s="212" t="s">
        <v>24</v>
      </c>
      <c r="B334" s="221" t="s">
        <v>83</v>
      </c>
      <c r="C334" s="226">
        <v>45848</v>
      </c>
      <c r="D334" s="227">
        <v>48148.398949999995</v>
      </c>
      <c r="E334" s="227">
        <v>37487</v>
      </c>
      <c r="F334" s="227">
        <v>37079</v>
      </c>
      <c r="G334" s="112">
        <f t="shared" si="10"/>
        <v>-2300.3989499999952</v>
      </c>
      <c r="H334" s="113" t="str">
        <f t="shared" si="11"/>
        <v>-4,8%</v>
      </c>
      <c r="I334" s="171"/>
      <c r="J334" s="192"/>
      <c r="K334" s="192"/>
      <c r="L334" s="192"/>
      <c r="M334" s="192"/>
      <c r="N334" s="192"/>
      <c r="O334" s="192"/>
    </row>
    <row r="335" spans="1:15" ht="15" customHeight="1" x14ac:dyDescent="0.35">
      <c r="A335" s="212" t="s">
        <v>24</v>
      </c>
      <c r="B335" s="215" t="s">
        <v>84</v>
      </c>
      <c r="C335" s="223">
        <v>58930</v>
      </c>
      <c r="D335" s="224">
        <v>56244.066883</v>
      </c>
      <c r="E335" s="224">
        <v>59699</v>
      </c>
      <c r="F335" s="224">
        <v>54131</v>
      </c>
      <c r="G335" s="110">
        <f t="shared" si="10"/>
        <v>2685.9331170000005</v>
      </c>
      <c r="H335" s="111" t="str">
        <f t="shared" si="11"/>
        <v>4,8%</v>
      </c>
      <c r="I335" s="152"/>
      <c r="J335" s="192"/>
      <c r="K335" s="192"/>
      <c r="L335" s="192"/>
      <c r="M335" s="192"/>
      <c r="N335" s="192"/>
      <c r="O335" s="192"/>
    </row>
    <row r="336" spans="1:15" ht="15" customHeight="1" x14ac:dyDescent="0.35">
      <c r="A336" s="212" t="s">
        <v>24</v>
      </c>
      <c r="B336" s="107" t="s">
        <v>85</v>
      </c>
      <c r="C336" s="135">
        <v>93237</v>
      </c>
      <c r="D336" s="108">
        <v>85479.475109999985</v>
      </c>
      <c r="E336" s="108">
        <v>85289</v>
      </c>
      <c r="F336" s="108">
        <v>84571</v>
      </c>
      <c r="G336" s="112">
        <f t="shared" si="10"/>
        <v>7757.5248900000151</v>
      </c>
      <c r="H336" s="113" t="str">
        <f t="shared" si="11"/>
        <v>9,1%▲</v>
      </c>
      <c r="I336" s="151"/>
      <c r="J336" s="192"/>
      <c r="K336" s="192"/>
      <c r="L336" s="192"/>
      <c r="M336" s="192"/>
      <c r="N336" s="192"/>
      <c r="O336" s="192"/>
    </row>
    <row r="337" spans="1:15" ht="15" customHeight="1" x14ac:dyDescent="0.35">
      <c r="A337" s="212" t="s">
        <v>24</v>
      </c>
      <c r="B337" s="215" t="s">
        <v>86</v>
      </c>
      <c r="C337" s="223"/>
      <c r="D337" s="224"/>
      <c r="E337" s="224"/>
      <c r="F337" s="224"/>
      <c r="G337" s="110">
        <f t="shared" si="10"/>
        <v>0</v>
      </c>
      <c r="H337" s="111" t="str">
        <f t="shared" si="11"/>
        <v/>
      </c>
      <c r="I337" s="152"/>
      <c r="J337" s="192"/>
      <c r="K337" s="192"/>
      <c r="L337" s="192"/>
      <c r="M337" s="192"/>
      <c r="N337" s="192"/>
      <c r="O337" s="192"/>
    </row>
    <row r="338" spans="1:15" ht="15" customHeight="1" x14ac:dyDescent="0.35">
      <c r="A338" s="212" t="s">
        <v>24</v>
      </c>
      <c r="B338" s="107" t="s">
        <v>87</v>
      </c>
      <c r="C338" s="135">
        <v>2240</v>
      </c>
      <c r="D338" s="108">
        <v>2256.8130599999995</v>
      </c>
      <c r="E338" s="108">
        <v>2098</v>
      </c>
      <c r="F338" s="108">
        <v>1835</v>
      </c>
      <c r="G338" s="112">
        <f t="shared" si="10"/>
        <v>-16.813059999999496</v>
      </c>
      <c r="H338" s="113" t="str">
        <f t="shared" si="11"/>
        <v>-0,7%</v>
      </c>
      <c r="I338" s="151"/>
      <c r="J338" s="192"/>
      <c r="K338" s="192"/>
      <c r="L338" s="192"/>
      <c r="M338" s="192"/>
      <c r="N338" s="192"/>
      <c r="O338" s="192"/>
    </row>
    <row r="339" spans="1:15" ht="15" customHeight="1" x14ac:dyDescent="0.35">
      <c r="A339" s="212" t="s">
        <v>24</v>
      </c>
      <c r="B339" s="215" t="s">
        <v>88</v>
      </c>
      <c r="C339" s="223">
        <v>15577</v>
      </c>
      <c r="D339" s="224">
        <v>15761.792009999997</v>
      </c>
      <c r="E339" s="224">
        <v>5093</v>
      </c>
      <c r="F339" s="224"/>
      <c r="G339" s="110">
        <f t="shared" si="10"/>
        <v>-184.79200999999739</v>
      </c>
      <c r="H339" s="111" t="str">
        <f t="shared" si="11"/>
        <v>-1,2%</v>
      </c>
      <c r="I339" s="152"/>
      <c r="J339" s="192"/>
      <c r="K339" s="192"/>
      <c r="L339" s="192"/>
      <c r="M339" s="192"/>
      <c r="N339" s="192"/>
      <c r="O339" s="192"/>
    </row>
    <row r="340" spans="1:15" ht="15" customHeight="1" x14ac:dyDescent="0.35">
      <c r="A340" s="212" t="s">
        <v>24</v>
      </c>
      <c r="B340" s="221" t="s">
        <v>89</v>
      </c>
      <c r="C340" s="226"/>
      <c r="D340" s="227"/>
      <c r="E340" s="227"/>
      <c r="F340" s="227"/>
      <c r="G340" s="112">
        <f t="shared" si="10"/>
        <v>0</v>
      </c>
      <c r="H340" s="113" t="str">
        <f t="shared" si="11"/>
        <v/>
      </c>
      <c r="I340" s="171"/>
      <c r="J340" s="192"/>
      <c r="K340" s="192"/>
      <c r="L340" s="192"/>
      <c r="M340" s="192"/>
      <c r="N340" s="192"/>
      <c r="O340" s="192"/>
    </row>
    <row r="341" spans="1:15" ht="15" customHeight="1" x14ac:dyDescent="0.35">
      <c r="A341" s="212" t="s">
        <v>24</v>
      </c>
      <c r="B341" s="215" t="s">
        <v>90</v>
      </c>
      <c r="C341" s="223">
        <v>14064</v>
      </c>
      <c r="D341" s="224">
        <v>14702.118794280004</v>
      </c>
      <c r="E341" s="224">
        <v>14218</v>
      </c>
      <c r="F341" s="224">
        <v>15323</v>
      </c>
      <c r="G341" s="110">
        <f t="shared" si="10"/>
        <v>-638.11879428000429</v>
      </c>
      <c r="H341" s="111" t="str">
        <f t="shared" si="11"/>
        <v>-4,3%</v>
      </c>
      <c r="I341" s="152"/>
      <c r="J341" s="192"/>
      <c r="K341" s="192"/>
      <c r="L341" s="192"/>
      <c r="M341" s="192"/>
      <c r="N341" s="192"/>
      <c r="O341" s="192"/>
    </row>
    <row r="342" spans="1:15" ht="15" customHeight="1" x14ac:dyDescent="0.35">
      <c r="A342" s="212" t="s">
        <v>24</v>
      </c>
      <c r="B342" s="221" t="s">
        <v>91</v>
      </c>
      <c r="C342" s="226"/>
      <c r="D342" s="227"/>
      <c r="E342" s="227"/>
      <c r="F342" s="227"/>
      <c r="G342" s="112">
        <f t="shared" si="10"/>
        <v>0</v>
      </c>
      <c r="H342" s="113" t="str">
        <f t="shared" si="11"/>
        <v/>
      </c>
      <c r="I342" s="171"/>
      <c r="J342" s="192"/>
      <c r="K342" s="192"/>
      <c r="L342" s="192"/>
      <c r="M342" s="192"/>
      <c r="N342" s="192"/>
      <c r="O342" s="192"/>
    </row>
    <row r="343" spans="1:15" ht="15" customHeight="1" x14ac:dyDescent="0.35">
      <c r="A343" s="212" t="s">
        <v>24</v>
      </c>
      <c r="B343" s="215" t="s">
        <v>92</v>
      </c>
      <c r="C343" s="223"/>
      <c r="D343" s="224"/>
      <c r="E343" s="224"/>
      <c r="F343" s="224"/>
      <c r="G343" s="110">
        <f t="shared" si="10"/>
        <v>0</v>
      </c>
      <c r="H343" s="111" t="str">
        <f t="shared" si="11"/>
        <v/>
      </c>
      <c r="I343" s="152"/>
      <c r="J343" s="192"/>
      <c r="K343" s="192"/>
      <c r="L343" s="192"/>
      <c r="M343" s="192"/>
      <c r="N343" s="192"/>
      <c r="O343" s="192"/>
    </row>
    <row r="344" spans="1:15" ht="15" customHeight="1" x14ac:dyDescent="0.35">
      <c r="A344" s="212" t="s">
        <v>24</v>
      </c>
      <c r="B344" s="221" t="s">
        <v>93</v>
      </c>
      <c r="C344" s="226"/>
      <c r="D344" s="227"/>
      <c r="E344" s="227"/>
      <c r="F344" s="227"/>
      <c r="G344" s="112">
        <f t="shared" si="10"/>
        <v>0</v>
      </c>
      <c r="H344" s="113" t="str">
        <f t="shared" si="11"/>
        <v/>
      </c>
      <c r="I344" s="171"/>
      <c r="J344" s="192"/>
      <c r="K344" s="192"/>
      <c r="L344" s="192"/>
      <c r="M344" s="192"/>
      <c r="N344" s="192"/>
      <c r="O344" s="192"/>
    </row>
    <row r="345" spans="1:15" ht="15" customHeight="1" x14ac:dyDescent="0.35">
      <c r="A345" s="212" t="s">
        <v>24</v>
      </c>
      <c r="B345" s="215" t="s">
        <v>94</v>
      </c>
      <c r="C345" s="223">
        <v>101991</v>
      </c>
      <c r="D345" s="224"/>
      <c r="E345" s="224"/>
      <c r="F345" s="224"/>
      <c r="G345" s="110">
        <f t="shared" si="10"/>
        <v>101991</v>
      </c>
      <c r="H345" s="111" t="str">
        <f t="shared" si="11"/>
        <v/>
      </c>
      <c r="I345" s="152"/>
      <c r="J345" s="192"/>
      <c r="K345" s="192"/>
      <c r="L345" s="192"/>
      <c r="M345" s="192"/>
      <c r="N345" s="192"/>
      <c r="O345" s="192"/>
    </row>
    <row r="346" spans="1:15" ht="15" customHeight="1" x14ac:dyDescent="0.35">
      <c r="A346" s="212" t="s">
        <v>24</v>
      </c>
      <c r="B346" s="221" t="s">
        <v>95</v>
      </c>
      <c r="C346" s="226">
        <v>619559</v>
      </c>
      <c r="D346" s="227"/>
      <c r="E346" s="227"/>
      <c r="F346" s="227"/>
      <c r="G346" s="112">
        <f t="shared" si="10"/>
        <v>619559</v>
      </c>
      <c r="H346" s="113" t="str">
        <f t="shared" si="11"/>
        <v/>
      </c>
      <c r="I346" s="171"/>
      <c r="J346" s="192"/>
      <c r="K346" s="192"/>
      <c r="L346" s="192"/>
      <c r="M346" s="192"/>
      <c r="N346" s="192"/>
      <c r="O346" s="192"/>
    </row>
    <row r="347" spans="1:15" ht="15" customHeight="1" x14ac:dyDescent="0.35">
      <c r="A347" s="212" t="s">
        <v>24</v>
      </c>
      <c r="B347" s="215" t="s">
        <v>96</v>
      </c>
      <c r="C347" s="223"/>
      <c r="D347" s="224"/>
      <c r="E347" s="224"/>
      <c r="F347" s="224"/>
      <c r="G347" s="110">
        <f t="shared" si="10"/>
        <v>0</v>
      </c>
      <c r="H347" s="111" t="str">
        <f t="shared" si="11"/>
        <v/>
      </c>
      <c r="I347" s="152"/>
      <c r="J347" s="192"/>
      <c r="K347" s="192"/>
      <c r="L347" s="192"/>
      <c r="M347" s="192"/>
      <c r="N347" s="192"/>
      <c r="O347" s="192"/>
    </row>
    <row r="348" spans="1:15" ht="15" customHeight="1" x14ac:dyDescent="0.35">
      <c r="A348" s="212" t="s">
        <v>24</v>
      </c>
      <c r="B348" s="107" t="s">
        <v>53</v>
      </c>
      <c r="C348" s="135"/>
      <c r="D348" s="108">
        <v>0</v>
      </c>
      <c r="E348" s="108">
        <v>0</v>
      </c>
      <c r="F348" s="108"/>
      <c r="G348" s="112">
        <f t="shared" si="10"/>
        <v>0</v>
      </c>
      <c r="H348" s="113" t="str">
        <f t="shared" si="11"/>
        <v/>
      </c>
      <c r="I348" s="151"/>
      <c r="J348" s="192"/>
      <c r="K348" s="192"/>
      <c r="L348" s="192"/>
      <c r="M348" s="192"/>
      <c r="N348" s="192"/>
      <c r="O348" s="192"/>
    </row>
    <row r="349" spans="1:15" ht="15" customHeight="1" x14ac:dyDescent="0.35">
      <c r="A349" s="105" t="s">
        <v>24</v>
      </c>
      <c r="B349" s="205" t="s">
        <v>8</v>
      </c>
      <c r="C349" s="109">
        <f>SUMIFS((C7:C348),(A7:A348),A349)</f>
        <v>2989614</v>
      </c>
      <c r="D349" s="109">
        <f>SUMIFS((D7:D348),(A7:A348),A349)</f>
        <v>2076939.123450333</v>
      </c>
      <c r="E349" s="109">
        <f>SUMIFS((E7:E348),(A7:A348),A349)</f>
        <v>1999292</v>
      </c>
      <c r="F349" s="109">
        <f>SUMIFS((F7:F348),(A7:A348),A349)</f>
        <v>2116418</v>
      </c>
      <c r="G349" s="116">
        <f t="shared" si="10"/>
        <v>912674.87654966698</v>
      </c>
      <c r="H349" s="117" t="str">
        <f t="shared" si="11"/>
        <v>43,9%▲</v>
      </c>
      <c r="I349" s="118"/>
      <c r="J349" s="192"/>
      <c r="K349" s="192"/>
      <c r="L349" s="192"/>
      <c r="M349" s="192"/>
      <c r="N349" s="192"/>
      <c r="O349" s="192"/>
    </row>
    <row r="350" spans="1:15" ht="15" customHeight="1" x14ac:dyDescent="0.35">
      <c r="C350" s="194"/>
      <c r="D350" s="137"/>
      <c r="E350" s="66"/>
      <c r="F350" s="55"/>
    </row>
    <row r="351" spans="1:15" ht="15" customHeight="1" x14ac:dyDescent="0.35">
      <c r="C351" s="194"/>
      <c r="D351" s="137"/>
      <c r="E351" s="66"/>
      <c r="F351" s="55"/>
    </row>
    <row r="352" spans="1:15" ht="15" customHeight="1" x14ac:dyDescent="0.35">
      <c r="C352" s="194"/>
      <c r="D352" s="137"/>
      <c r="E352" s="66"/>
      <c r="F352" s="55"/>
    </row>
    <row r="353" spans="3:6" ht="15" customHeight="1" x14ac:dyDescent="0.35">
      <c r="C353" s="194"/>
      <c r="D353" s="137"/>
      <c r="E353" s="66"/>
      <c r="F353" s="55"/>
    </row>
    <row r="354" spans="3:6" ht="15" customHeight="1" x14ac:dyDescent="0.35">
      <c r="C354" s="194"/>
      <c r="D354" s="137"/>
      <c r="E354" s="66"/>
      <c r="F354" s="55"/>
    </row>
    <row r="355" spans="3:6" ht="15" customHeight="1" x14ac:dyDescent="0.35">
      <c r="C355" s="194"/>
      <c r="D355" s="137"/>
      <c r="E355" s="66"/>
      <c r="F355" s="55"/>
    </row>
    <row r="356" spans="3:6" ht="15" customHeight="1" x14ac:dyDescent="0.35">
      <c r="C356" s="194"/>
      <c r="D356" s="137"/>
      <c r="E356" s="66"/>
      <c r="F356" s="55"/>
    </row>
    <row r="357" spans="3:6" ht="15" customHeight="1" x14ac:dyDescent="0.35">
      <c r="C357" s="194"/>
      <c r="D357" s="137"/>
      <c r="E357" s="66"/>
      <c r="F357" s="55"/>
    </row>
    <row r="358" spans="3:6" ht="15" customHeight="1" x14ac:dyDescent="0.35">
      <c r="C358" s="194"/>
      <c r="D358" s="137"/>
      <c r="E358" s="66"/>
      <c r="F358" s="55"/>
    </row>
    <row r="359" spans="3:6" ht="15" customHeight="1" x14ac:dyDescent="0.35">
      <c r="C359" s="194"/>
      <c r="D359" s="137"/>
      <c r="E359" s="66"/>
      <c r="F359" s="55"/>
    </row>
    <row r="360" spans="3:6" ht="15" customHeight="1" x14ac:dyDescent="0.35">
      <c r="C360" s="194"/>
      <c r="D360" s="137"/>
      <c r="E360" s="66"/>
      <c r="F360" s="55"/>
    </row>
    <row r="361" spans="3:6" ht="15" customHeight="1" x14ac:dyDescent="0.35">
      <c r="C361" s="194"/>
      <c r="D361" s="137"/>
      <c r="E361" s="66"/>
      <c r="F361" s="55"/>
    </row>
    <row r="362" spans="3:6" ht="15" customHeight="1" x14ac:dyDescent="0.35">
      <c r="C362" s="194"/>
      <c r="D362" s="137"/>
      <c r="E362" s="66"/>
      <c r="F362" s="55"/>
    </row>
    <row r="363" spans="3:6" ht="15" customHeight="1" x14ac:dyDescent="0.35">
      <c r="C363" s="194"/>
      <c r="D363" s="137"/>
      <c r="E363" s="66"/>
      <c r="F363" s="55"/>
    </row>
    <row r="364" spans="3:6" ht="15" customHeight="1" x14ac:dyDescent="0.35">
      <c r="C364" s="194"/>
      <c r="D364" s="137"/>
      <c r="E364" s="66"/>
      <c r="F364" s="55"/>
    </row>
    <row r="365" spans="3:6" ht="15" customHeight="1" x14ac:dyDescent="0.35">
      <c r="C365" s="194"/>
      <c r="D365" s="137"/>
      <c r="E365" s="66"/>
      <c r="F365" s="55"/>
    </row>
    <row r="366" spans="3:6" ht="15" customHeight="1" x14ac:dyDescent="0.35">
      <c r="C366" s="194"/>
      <c r="D366" s="137"/>
      <c r="E366" s="66"/>
      <c r="F366" s="55"/>
    </row>
    <row r="367" spans="3:6" ht="15" customHeight="1" x14ac:dyDescent="0.35">
      <c r="C367" s="194"/>
      <c r="D367" s="137"/>
      <c r="E367" s="66"/>
      <c r="F367" s="55"/>
    </row>
    <row r="368" spans="3:6" ht="15" customHeight="1" x14ac:dyDescent="0.35">
      <c r="C368" s="194"/>
      <c r="D368" s="137"/>
      <c r="E368" s="66"/>
      <c r="F368" s="55"/>
    </row>
    <row r="369" spans="3:6" ht="15" customHeight="1" x14ac:dyDescent="0.35">
      <c r="C369" s="194"/>
      <c r="D369" s="137"/>
      <c r="E369" s="66"/>
      <c r="F369" s="55"/>
    </row>
    <row r="370" spans="3:6" ht="15" customHeight="1" x14ac:dyDescent="0.35">
      <c r="C370" s="194"/>
      <c r="D370" s="137"/>
      <c r="E370" s="66"/>
      <c r="F370" s="55"/>
    </row>
    <row r="371" spans="3:6" ht="15" customHeight="1" x14ac:dyDescent="0.35">
      <c r="C371" s="194"/>
      <c r="D371" s="137"/>
      <c r="E371" s="66"/>
      <c r="F371" s="55"/>
    </row>
    <row r="372" spans="3:6" ht="15" customHeight="1" x14ac:dyDescent="0.35">
      <c r="C372" s="194"/>
      <c r="D372" s="137"/>
      <c r="E372" s="66"/>
      <c r="F372" s="55"/>
    </row>
    <row r="373" spans="3:6" ht="15" customHeight="1" x14ac:dyDescent="0.35">
      <c r="C373" s="194"/>
      <c r="D373" s="137"/>
      <c r="E373" s="66"/>
      <c r="F373" s="55"/>
    </row>
    <row r="374" spans="3:6" ht="15" customHeight="1" x14ac:dyDescent="0.35">
      <c r="C374" s="194"/>
      <c r="D374" s="137"/>
      <c r="E374" s="66"/>
      <c r="F374" s="55"/>
    </row>
    <row r="375" spans="3:6" ht="15" customHeight="1" x14ac:dyDescent="0.35">
      <c r="C375" s="194"/>
      <c r="D375" s="137"/>
      <c r="E375" s="66"/>
      <c r="F375" s="55"/>
    </row>
    <row r="376" spans="3:6" ht="15" customHeight="1" x14ac:dyDescent="0.35">
      <c r="C376" s="194"/>
      <c r="D376" s="137"/>
      <c r="E376" s="66"/>
      <c r="F376" s="55"/>
    </row>
    <row r="377" spans="3:6" ht="15" customHeight="1" x14ac:dyDescent="0.35">
      <c r="C377" s="194"/>
      <c r="D377" s="137"/>
      <c r="E377" s="66"/>
      <c r="F377" s="55"/>
    </row>
    <row r="378" spans="3:6" ht="15" customHeight="1" x14ac:dyDescent="0.35">
      <c r="C378" s="194"/>
      <c r="D378" s="137"/>
      <c r="E378" s="66"/>
      <c r="F378" s="55"/>
    </row>
    <row r="379" spans="3:6" ht="15" customHeight="1" x14ac:dyDescent="0.35">
      <c r="C379" s="194"/>
      <c r="D379" s="137"/>
      <c r="E379" s="66"/>
      <c r="F379" s="55"/>
    </row>
    <row r="380" spans="3:6" ht="15" customHeight="1" x14ac:dyDescent="0.35">
      <c r="C380" s="194"/>
      <c r="D380" s="137"/>
      <c r="E380" s="66"/>
      <c r="F380" s="55"/>
    </row>
    <row r="381" spans="3:6" ht="15" customHeight="1" x14ac:dyDescent="0.35">
      <c r="C381" s="194"/>
      <c r="D381" s="137"/>
      <c r="E381" s="66"/>
      <c r="F381" s="55"/>
    </row>
    <row r="382" spans="3:6" ht="15" customHeight="1" x14ac:dyDescent="0.35">
      <c r="C382" s="194"/>
      <c r="D382" s="137"/>
      <c r="E382" s="66"/>
      <c r="F382" s="55"/>
    </row>
    <row r="383" spans="3:6" ht="15" customHeight="1" x14ac:dyDescent="0.35">
      <c r="C383" s="194"/>
      <c r="D383" s="137"/>
      <c r="E383" s="66"/>
      <c r="F383" s="55"/>
    </row>
    <row r="384" spans="3:6" ht="15" customHeight="1" x14ac:dyDescent="0.35">
      <c r="C384" s="194"/>
      <c r="D384" s="137"/>
      <c r="E384" s="66"/>
      <c r="F384" s="55"/>
    </row>
    <row r="385" spans="3:6" ht="15" customHeight="1" x14ac:dyDescent="0.35">
      <c r="C385" s="194"/>
      <c r="D385" s="137"/>
      <c r="E385" s="66"/>
      <c r="F385" s="55"/>
    </row>
    <row r="386" spans="3:6" ht="15" customHeight="1" x14ac:dyDescent="0.35">
      <c r="C386" s="194"/>
      <c r="D386" s="137"/>
      <c r="E386" s="66"/>
      <c r="F386" s="55"/>
    </row>
    <row r="387" spans="3:6" ht="15" customHeight="1" x14ac:dyDescent="0.35">
      <c r="C387" s="194"/>
      <c r="D387" s="137"/>
      <c r="E387" s="66"/>
      <c r="F387" s="55"/>
    </row>
    <row r="388" spans="3:6" ht="15" customHeight="1" x14ac:dyDescent="0.35">
      <c r="C388" s="194"/>
      <c r="D388" s="137"/>
      <c r="E388" s="66"/>
      <c r="F388" s="55"/>
    </row>
    <row r="389" spans="3:6" ht="15" customHeight="1" x14ac:dyDescent="0.35">
      <c r="C389" s="194"/>
      <c r="D389" s="137"/>
      <c r="E389" s="66"/>
      <c r="F389" s="55"/>
    </row>
    <row r="390" spans="3:6" ht="15" customHeight="1" x14ac:dyDescent="0.35">
      <c r="C390" s="194"/>
      <c r="D390" s="137"/>
      <c r="E390" s="66"/>
      <c r="F390" s="55"/>
    </row>
    <row r="391" spans="3:6" ht="15" customHeight="1" x14ac:dyDescent="0.35">
      <c r="C391" s="194"/>
      <c r="D391" s="137"/>
      <c r="E391" s="66"/>
      <c r="F391" s="55"/>
    </row>
    <row r="392" spans="3:6" ht="15" customHeight="1" x14ac:dyDescent="0.35">
      <c r="C392" s="194"/>
      <c r="D392" s="137"/>
      <c r="E392" s="66"/>
      <c r="F392" s="55"/>
    </row>
    <row r="393" spans="3:6" ht="15" customHeight="1" x14ac:dyDescent="0.35">
      <c r="C393" s="194"/>
      <c r="D393" s="137"/>
      <c r="E393" s="66"/>
      <c r="F393" s="55"/>
    </row>
    <row r="394" spans="3:6" ht="15" customHeight="1" x14ac:dyDescent="0.35">
      <c r="C394" s="194"/>
      <c r="D394" s="137"/>
      <c r="E394" s="66"/>
      <c r="F394" s="55"/>
    </row>
    <row r="395" spans="3:6" ht="15" customHeight="1" x14ac:dyDescent="0.35">
      <c r="C395" s="194"/>
      <c r="D395" s="137"/>
      <c r="E395" s="66"/>
      <c r="F395" s="55"/>
    </row>
    <row r="396" spans="3:6" ht="15" customHeight="1" x14ac:dyDescent="0.35">
      <c r="C396" s="194"/>
      <c r="D396" s="137"/>
      <c r="E396" s="66"/>
      <c r="F396" s="55"/>
    </row>
    <row r="397" spans="3:6" ht="15" customHeight="1" x14ac:dyDescent="0.35">
      <c r="C397" s="194"/>
      <c r="D397" s="137"/>
      <c r="E397" s="66"/>
      <c r="F397" s="55"/>
    </row>
    <row r="398" spans="3:6" ht="15" customHeight="1" x14ac:dyDescent="0.35">
      <c r="C398" s="194"/>
      <c r="D398" s="137"/>
      <c r="E398" s="66"/>
      <c r="F398" s="55"/>
    </row>
    <row r="399" spans="3:6" ht="15" customHeight="1" x14ac:dyDescent="0.35">
      <c r="C399" s="194"/>
      <c r="D399" s="137"/>
      <c r="E399" s="66"/>
      <c r="F399" s="55"/>
    </row>
    <row r="400" spans="3:6" ht="15" customHeight="1" x14ac:dyDescent="0.35">
      <c r="C400" s="194"/>
      <c r="D400" s="137"/>
      <c r="E400" s="66"/>
      <c r="F400" s="55"/>
    </row>
    <row r="401" spans="3:6" ht="15" customHeight="1" x14ac:dyDescent="0.35">
      <c r="C401" s="194"/>
      <c r="D401" s="137"/>
      <c r="E401" s="66"/>
      <c r="F401" s="55"/>
    </row>
    <row r="402" spans="3:6" ht="15" customHeight="1" x14ac:dyDescent="0.35">
      <c r="C402" s="194"/>
      <c r="D402" s="137"/>
      <c r="E402" s="66"/>
      <c r="F402" s="55"/>
    </row>
    <row r="403" spans="3:6" ht="15" customHeight="1" x14ac:dyDescent="0.35">
      <c r="C403" s="194"/>
      <c r="D403" s="137"/>
      <c r="E403" s="66"/>
      <c r="F403" s="55"/>
    </row>
    <row r="404" spans="3:6" ht="15" customHeight="1" x14ac:dyDescent="0.35">
      <c r="C404" s="194"/>
      <c r="D404" s="137"/>
      <c r="E404" s="66"/>
      <c r="F404" s="55"/>
    </row>
    <row r="405" spans="3:6" ht="15" customHeight="1" x14ac:dyDescent="0.35">
      <c r="C405" s="194"/>
      <c r="D405" s="137"/>
      <c r="E405" s="66"/>
      <c r="F405" s="55"/>
    </row>
    <row r="406" spans="3:6" ht="15" customHeight="1" x14ac:dyDescent="0.35">
      <c r="C406" s="194"/>
      <c r="D406" s="137"/>
      <c r="E406" s="66"/>
      <c r="F406" s="55"/>
    </row>
    <row r="407" spans="3:6" ht="15" customHeight="1" x14ac:dyDescent="0.35">
      <c r="C407" s="194"/>
      <c r="D407" s="137"/>
      <c r="E407" s="66"/>
      <c r="F407" s="55"/>
    </row>
    <row r="408" spans="3:6" ht="15" customHeight="1" x14ac:dyDescent="0.35">
      <c r="C408" s="194"/>
      <c r="D408" s="137"/>
      <c r="E408" s="66"/>
      <c r="F408" s="55"/>
    </row>
    <row r="409" spans="3:6" ht="15" customHeight="1" x14ac:dyDescent="0.35">
      <c r="C409" s="194"/>
      <c r="D409" s="137"/>
      <c r="E409" s="66"/>
      <c r="F409" s="55"/>
    </row>
    <row r="410" spans="3:6" ht="15" customHeight="1" x14ac:dyDescent="0.35">
      <c r="C410" s="194"/>
      <c r="D410" s="137"/>
      <c r="E410" s="66"/>
      <c r="F410" s="55"/>
    </row>
    <row r="411" spans="3:6" ht="15" customHeight="1" x14ac:dyDescent="0.35">
      <c r="C411" s="194"/>
      <c r="D411" s="137"/>
      <c r="E411" s="66"/>
      <c r="F411" s="55"/>
    </row>
    <row r="412" spans="3:6" ht="15" customHeight="1" x14ac:dyDescent="0.35">
      <c r="C412" s="194"/>
      <c r="D412" s="137"/>
      <c r="E412" s="66"/>
      <c r="F412" s="55"/>
    </row>
    <row r="413" spans="3:6" ht="15" customHeight="1" x14ac:dyDescent="0.35">
      <c r="C413" s="194"/>
      <c r="D413" s="137"/>
      <c r="E413" s="66"/>
      <c r="F413" s="55"/>
    </row>
    <row r="414" spans="3:6" ht="15" customHeight="1" x14ac:dyDescent="0.35">
      <c r="C414" s="194"/>
      <c r="D414" s="137"/>
      <c r="E414" s="66"/>
      <c r="F414" s="55"/>
    </row>
    <row r="415" spans="3:6" ht="15" customHeight="1" x14ac:dyDescent="0.35">
      <c r="C415" s="194"/>
      <c r="D415" s="137"/>
      <c r="E415" s="66"/>
      <c r="F415" s="55"/>
    </row>
    <row r="416" spans="3:6" ht="15" customHeight="1" x14ac:dyDescent="0.35">
      <c r="C416" s="194"/>
      <c r="D416" s="137"/>
      <c r="E416" s="66"/>
      <c r="F416" s="55"/>
    </row>
    <row r="417" spans="3:6" ht="15" customHeight="1" x14ac:dyDescent="0.35">
      <c r="C417" s="194"/>
      <c r="D417" s="137"/>
      <c r="E417" s="66"/>
      <c r="F417" s="55"/>
    </row>
    <row r="418" spans="3:6" ht="15" customHeight="1" x14ac:dyDescent="0.35">
      <c r="C418" s="194"/>
      <c r="D418" s="137"/>
      <c r="E418" s="66"/>
      <c r="F418" s="55"/>
    </row>
    <row r="419" spans="3:6" ht="15" customHeight="1" x14ac:dyDescent="0.35">
      <c r="C419" s="194"/>
      <c r="D419" s="137"/>
      <c r="E419" s="66"/>
      <c r="F419" s="55"/>
    </row>
    <row r="420" spans="3:6" ht="15" customHeight="1" x14ac:dyDescent="0.35">
      <c r="C420" s="194"/>
      <c r="D420" s="137"/>
      <c r="E420" s="66"/>
      <c r="F420" s="55"/>
    </row>
    <row r="421" spans="3:6" ht="15" customHeight="1" x14ac:dyDescent="0.35">
      <c r="C421" s="194"/>
      <c r="D421" s="137"/>
      <c r="E421" s="66"/>
      <c r="F421" s="55"/>
    </row>
    <row r="422" spans="3:6" ht="15" customHeight="1" x14ac:dyDescent="0.35">
      <c r="C422" s="194"/>
      <c r="D422" s="137"/>
      <c r="E422" s="66"/>
      <c r="F422" s="55"/>
    </row>
    <row r="423" spans="3:6" ht="15" customHeight="1" x14ac:dyDescent="0.35">
      <c r="C423" s="194"/>
      <c r="D423" s="137"/>
      <c r="E423" s="66"/>
      <c r="F423" s="55"/>
    </row>
    <row r="424" spans="3:6" ht="15" customHeight="1" x14ac:dyDescent="0.35">
      <c r="C424" s="194"/>
      <c r="D424" s="137"/>
      <c r="E424" s="66"/>
      <c r="F424" s="55"/>
    </row>
    <row r="425" spans="3:6" ht="15" customHeight="1" x14ac:dyDescent="0.35">
      <c r="C425" s="194"/>
      <c r="D425" s="137"/>
      <c r="E425" s="66"/>
      <c r="F425" s="55"/>
    </row>
    <row r="426" spans="3:6" ht="15" customHeight="1" x14ac:dyDescent="0.35">
      <c r="C426" s="194"/>
      <c r="D426" s="137"/>
      <c r="E426" s="66"/>
      <c r="F426" s="55"/>
    </row>
    <row r="427" spans="3:6" ht="15" customHeight="1" x14ac:dyDescent="0.35">
      <c r="C427" s="194"/>
      <c r="D427" s="137"/>
      <c r="E427" s="66"/>
      <c r="F427" s="55"/>
    </row>
    <row r="428" spans="3:6" ht="15" customHeight="1" x14ac:dyDescent="0.35">
      <c r="C428" s="194"/>
      <c r="D428" s="137"/>
      <c r="E428" s="66"/>
      <c r="F428" s="55"/>
    </row>
    <row r="429" spans="3:6" ht="15" customHeight="1" x14ac:dyDescent="0.35">
      <c r="C429" s="194"/>
      <c r="D429" s="137"/>
      <c r="E429" s="66"/>
      <c r="F429" s="55"/>
    </row>
    <row r="430" spans="3:6" ht="15" customHeight="1" x14ac:dyDescent="0.35">
      <c r="C430" s="194"/>
      <c r="D430" s="137"/>
      <c r="E430" s="66"/>
      <c r="F430" s="55"/>
    </row>
    <row r="431" spans="3:6" ht="15" customHeight="1" x14ac:dyDescent="0.35">
      <c r="C431" s="194"/>
      <c r="D431" s="137"/>
      <c r="E431" s="66"/>
      <c r="F431" s="55"/>
    </row>
    <row r="432" spans="3:6" ht="15" customHeight="1" x14ac:dyDescent="0.35">
      <c r="C432" s="194"/>
      <c r="D432" s="137"/>
      <c r="E432" s="66"/>
      <c r="F432" s="55"/>
    </row>
    <row r="433" spans="3:6" ht="15" customHeight="1" x14ac:dyDescent="0.35">
      <c r="C433" s="194"/>
      <c r="D433" s="137"/>
      <c r="E433" s="66"/>
      <c r="F433" s="55"/>
    </row>
    <row r="434" spans="3:6" ht="15" customHeight="1" x14ac:dyDescent="0.35">
      <c r="C434" s="194"/>
      <c r="D434" s="137"/>
      <c r="E434" s="66"/>
      <c r="F434" s="55"/>
    </row>
    <row r="435" spans="3:6" ht="15" customHeight="1" x14ac:dyDescent="0.35">
      <c r="C435" s="194"/>
      <c r="D435" s="137"/>
      <c r="E435" s="66"/>
      <c r="F435" s="55"/>
    </row>
    <row r="436" spans="3:6" ht="15" customHeight="1" x14ac:dyDescent="0.35">
      <c r="C436" s="194"/>
      <c r="D436" s="137"/>
      <c r="E436" s="66"/>
      <c r="F436" s="55"/>
    </row>
    <row r="437" spans="3:6" ht="15" customHeight="1" x14ac:dyDescent="0.35">
      <c r="C437" s="194"/>
      <c r="D437" s="137"/>
      <c r="E437" s="66"/>
      <c r="F437" s="55"/>
    </row>
    <row r="438" spans="3:6" ht="15" customHeight="1" x14ac:dyDescent="0.35">
      <c r="C438" s="194"/>
      <c r="D438" s="137"/>
      <c r="E438" s="66"/>
      <c r="F438" s="55"/>
    </row>
    <row r="439" spans="3:6" ht="15" customHeight="1" x14ac:dyDescent="0.35">
      <c r="C439" s="194"/>
      <c r="D439" s="137"/>
      <c r="E439" s="66"/>
      <c r="F439" s="55"/>
    </row>
    <row r="440" spans="3:6" ht="15" customHeight="1" x14ac:dyDescent="0.35">
      <c r="C440" s="194"/>
      <c r="D440" s="137"/>
      <c r="E440" s="66"/>
      <c r="F440" s="55"/>
    </row>
    <row r="441" spans="3:6" ht="15" customHeight="1" x14ac:dyDescent="0.35">
      <c r="C441" s="194"/>
      <c r="D441" s="137"/>
      <c r="E441" s="66"/>
      <c r="F441" s="55"/>
    </row>
    <row r="442" spans="3:6" ht="15" customHeight="1" x14ac:dyDescent="0.35">
      <c r="C442" s="194"/>
      <c r="D442" s="137"/>
      <c r="E442" s="66"/>
      <c r="F442" s="55"/>
    </row>
    <row r="443" spans="3:6" ht="15" customHeight="1" x14ac:dyDescent="0.35">
      <c r="C443" s="194"/>
      <c r="D443" s="137"/>
      <c r="E443" s="66"/>
      <c r="F443" s="55"/>
    </row>
    <row r="444" spans="3:6" ht="15" customHeight="1" x14ac:dyDescent="0.35">
      <c r="C444" s="194"/>
      <c r="D444" s="137"/>
      <c r="E444" s="66"/>
      <c r="F444" s="55"/>
    </row>
    <row r="445" spans="3:6" ht="15" customHeight="1" x14ac:dyDescent="0.35">
      <c r="C445" s="194"/>
      <c r="D445" s="137"/>
      <c r="E445" s="66"/>
      <c r="F445" s="55"/>
    </row>
    <row r="446" spans="3:6" ht="15" customHeight="1" x14ac:dyDescent="0.35">
      <c r="C446" s="194"/>
      <c r="D446" s="137"/>
      <c r="E446" s="66"/>
      <c r="F446" s="55"/>
    </row>
    <row r="447" spans="3:6" ht="15" customHeight="1" x14ac:dyDescent="0.35">
      <c r="C447" s="194"/>
      <c r="D447" s="137"/>
      <c r="E447" s="66"/>
      <c r="F447" s="55"/>
    </row>
    <row r="448" spans="3:6" ht="15" customHeight="1" x14ac:dyDescent="0.35">
      <c r="C448" s="194"/>
      <c r="D448" s="137"/>
      <c r="E448" s="66"/>
      <c r="F448" s="55"/>
    </row>
    <row r="449" spans="3:6" ht="15" customHeight="1" x14ac:dyDescent="0.35">
      <c r="C449" s="194"/>
      <c r="D449" s="137"/>
      <c r="E449" s="66"/>
      <c r="F449" s="55"/>
    </row>
    <row r="450" spans="3:6" ht="15" customHeight="1" x14ac:dyDescent="0.35">
      <c r="C450" s="194"/>
      <c r="D450" s="137"/>
      <c r="E450" s="66"/>
      <c r="F450" s="55"/>
    </row>
    <row r="451" spans="3:6" ht="15" customHeight="1" x14ac:dyDescent="0.35">
      <c r="C451" s="194"/>
      <c r="D451" s="137"/>
      <c r="E451" s="66"/>
      <c r="F451" s="55"/>
    </row>
    <row r="452" spans="3:6" ht="15" customHeight="1" x14ac:dyDescent="0.35">
      <c r="C452" s="194"/>
      <c r="D452" s="137"/>
      <c r="E452" s="66"/>
      <c r="F452" s="55"/>
    </row>
    <row r="453" spans="3:6" ht="15" customHeight="1" x14ac:dyDescent="0.35">
      <c r="C453" s="194"/>
      <c r="D453" s="137"/>
      <c r="E453" s="66"/>
      <c r="F453" s="55"/>
    </row>
    <row r="454" spans="3:6" ht="15" customHeight="1" x14ac:dyDescent="0.35">
      <c r="C454" s="194"/>
      <c r="D454" s="137"/>
      <c r="E454" s="66"/>
      <c r="F454" s="55"/>
    </row>
    <row r="455" spans="3:6" ht="15" customHeight="1" x14ac:dyDescent="0.35">
      <c r="C455" s="194"/>
      <c r="D455" s="137"/>
      <c r="E455" s="66"/>
      <c r="F455" s="55"/>
    </row>
    <row r="456" spans="3:6" ht="15" customHeight="1" x14ac:dyDescent="0.35">
      <c r="C456" s="194"/>
      <c r="D456" s="137"/>
      <c r="E456" s="66"/>
      <c r="F456" s="55"/>
    </row>
    <row r="457" spans="3:6" ht="15" customHeight="1" x14ac:dyDescent="0.35">
      <c r="C457" s="194"/>
      <c r="D457" s="137"/>
      <c r="E457" s="66"/>
      <c r="F457" s="55"/>
    </row>
    <row r="458" spans="3:6" ht="15" customHeight="1" x14ac:dyDescent="0.35">
      <c r="C458" s="194"/>
      <c r="D458" s="137"/>
      <c r="E458" s="66"/>
      <c r="F458" s="55"/>
    </row>
    <row r="459" spans="3:6" ht="15" customHeight="1" x14ac:dyDescent="0.35">
      <c r="C459" s="194"/>
      <c r="D459" s="137"/>
      <c r="E459" s="66"/>
      <c r="F459" s="55"/>
    </row>
    <row r="460" spans="3:6" ht="15" customHeight="1" x14ac:dyDescent="0.35">
      <c r="C460" s="194"/>
      <c r="D460" s="137"/>
      <c r="E460" s="66"/>
      <c r="F460" s="55"/>
    </row>
    <row r="461" spans="3:6" ht="15" customHeight="1" x14ac:dyDescent="0.35">
      <c r="C461" s="194"/>
      <c r="D461" s="137"/>
      <c r="E461" s="66"/>
      <c r="F461" s="55"/>
    </row>
    <row r="462" spans="3:6" ht="15" customHeight="1" x14ac:dyDescent="0.35">
      <c r="C462" s="194"/>
      <c r="D462" s="137"/>
      <c r="E462" s="66"/>
      <c r="F462" s="55"/>
    </row>
    <row r="463" spans="3:6" ht="15" customHeight="1" x14ac:dyDescent="0.35">
      <c r="C463" s="194"/>
      <c r="D463" s="137"/>
      <c r="E463" s="66"/>
      <c r="F463" s="55"/>
    </row>
    <row r="464" spans="3:6" ht="15" customHeight="1" x14ac:dyDescent="0.35">
      <c r="C464" s="194"/>
      <c r="D464" s="137"/>
      <c r="E464" s="66"/>
      <c r="F464" s="55"/>
    </row>
    <row r="465" spans="3:6" ht="15" customHeight="1" x14ac:dyDescent="0.35">
      <c r="C465" s="194"/>
      <c r="D465" s="137"/>
      <c r="E465" s="66"/>
      <c r="F465" s="55"/>
    </row>
    <row r="466" spans="3:6" ht="15" customHeight="1" x14ac:dyDescent="0.35">
      <c r="C466" s="194"/>
      <c r="D466" s="137"/>
      <c r="E466" s="66"/>
      <c r="F466" s="55"/>
    </row>
    <row r="467" spans="3:6" ht="15" customHeight="1" x14ac:dyDescent="0.35">
      <c r="C467" s="194"/>
      <c r="D467" s="137"/>
      <c r="E467" s="66"/>
      <c r="F467" s="55"/>
    </row>
    <row r="468" spans="3:6" ht="15" customHeight="1" x14ac:dyDescent="0.35">
      <c r="C468" s="194"/>
      <c r="D468" s="137"/>
      <c r="E468" s="66"/>
      <c r="F468" s="55"/>
    </row>
    <row r="469" spans="3:6" ht="15" customHeight="1" x14ac:dyDescent="0.35">
      <c r="C469" s="194"/>
      <c r="D469" s="137"/>
      <c r="E469" s="66"/>
      <c r="F469" s="55"/>
    </row>
    <row r="470" spans="3:6" ht="15" customHeight="1" x14ac:dyDescent="0.35">
      <c r="C470" s="194"/>
      <c r="D470" s="137"/>
      <c r="E470" s="66"/>
      <c r="F470" s="55"/>
    </row>
    <row r="471" spans="3:6" ht="15" customHeight="1" x14ac:dyDescent="0.35">
      <c r="C471" s="194"/>
      <c r="D471" s="137"/>
      <c r="E471" s="66"/>
      <c r="F471" s="55"/>
    </row>
    <row r="472" spans="3:6" ht="15" customHeight="1" x14ac:dyDescent="0.35">
      <c r="C472" s="194"/>
      <c r="D472" s="137"/>
      <c r="E472" s="66"/>
      <c r="F472" s="55"/>
    </row>
    <row r="473" spans="3:6" ht="15" customHeight="1" x14ac:dyDescent="0.35">
      <c r="C473" s="194"/>
      <c r="D473" s="137"/>
      <c r="E473" s="66"/>
      <c r="F473" s="55"/>
    </row>
    <row r="474" spans="3:6" ht="15" customHeight="1" x14ac:dyDescent="0.35">
      <c r="C474" s="194"/>
      <c r="D474" s="137"/>
      <c r="E474" s="66"/>
      <c r="F474" s="55"/>
    </row>
    <row r="475" spans="3:6" ht="15" customHeight="1" x14ac:dyDescent="0.35">
      <c r="C475" s="194"/>
      <c r="D475" s="137"/>
      <c r="E475" s="66"/>
      <c r="F475" s="55"/>
    </row>
    <row r="476" spans="3:6" ht="15" customHeight="1" x14ac:dyDescent="0.35">
      <c r="C476" s="194"/>
      <c r="D476" s="137"/>
      <c r="E476" s="66"/>
      <c r="F476" s="55"/>
    </row>
    <row r="477" spans="3:6" ht="15" customHeight="1" x14ac:dyDescent="0.35">
      <c r="C477" s="194"/>
      <c r="D477" s="137"/>
      <c r="E477" s="66"/>
      <c r="F477" s="55"/>
    </row>
    <row r="478" spans="3:6" ht="15" customHeight="1" x14ac:dyDescent="0.35">
      <c r="C478" s="194"/>
      <c r="D478" s="137"/>
      <c r="E478" s="66"/>
      <c r="F478" s="55"/>
    </row>
    <row r="479" spans="3:6" ht="15" customHeight="1" x14ac:dyDescent="0.35">
      <c r="C479" s="194"/>
      <c r="D479" s="137"/>
      <c r="E479" s="66"/>
      <c r="F479" s="55"/>
    </row>
    <row r="480" spans="3:6" ht="15" customHeight="1" x14ac:dyDescent="0.35">
      <c r="C480" s="194"/>
      <c r="D480" s="137"/>
      <c r="E480" s="66"/>
      <c r="F480" s="55"/>
    </row>
    <row r="481" spans="3:6" ht="15" customHeight="1" x14ac:dyDescent="0.35">
      <c r="C481" s="194"/>
      <c r="D481" s="137"/>
      <c r="E481" s="66"/>
      <c r="F481" s="55"/>
    </row>
    <row r="482" spans="3:6" ht="15" customHeight="1" x14ac:dyDescent="0.35">
      <c r="C482" s="194"/>
      <c r="D482" s="137"/>
      <c r="E482" s="66"/>
      <c r="F482" s="55"/>
    </row>
    <row r="483" spans="3:6" ht="15" customHeight="1" x14ac:dyDescent="0.35">
      <c r="C483" s="194"/>
      <c r="D483" s="137"/>
      <c r="E483" s="66"/>
      <c r="F483" s="55"/>
    </row>
    <row r="484" spans="3:6" ht="15" customHeight="1" x14ac:dyDescent="0.35">
      <c r="C484" s="194"/>
      <c r="D484" s="137"/>
      <c r="E484" s="66"/>
      <c r="F484" s="55"/>
    </row>
    <row r="485" spans="3:6" ht="15" customHeight="1" x14ac:dyDescent="0.35">
      <c r="C485" s="194"/>
      <c r="D485" s="137"/>
      <c r="E485" s="66"/>
      <c r="F485" s="55"/>
    </row>
    <row r="486" spans="3:6" ht="15" customHeight="1" x14ac:dyDescent="0.35">
      <c r="C486" s="194"/>
      <c r="D486" s="137"/>
      <c r="E486" s="66"/>
      <c r="F486" s="55"/>
    </row>
    <row r="487" spans="3:6" ht="15" customHeight="1" x14ac:dyDescent="0.35">
      <c r="C487" s="194"/>
      <c r="D487" s="137"/>
      <c r="E487" s="66"/>
      <c r="F487" s="55"/>
    </row>
    <row r="488" spans="3:6" ht="15" customHeight="1" x14ac:dyDescent="0.35">
      <c r="C488" s="194"/>
      <c r="D488" s="137"/>
      <c r="E488" s="66"/>
      <c r="F488" s="55"/>
    </row>
    <row r="489" spans="3:6" ht="15" customHeight="1" x14ac:dyDescent="0.35">
      <c r="C489" s="194"/>
      <c r="D489" s="137"/>
      <c r="E489" s="66"/>
      <c r="F489" s="55"/>
    </row>
    <row r="490" spans="3:6" ht="15" customHeight="1" x14ac:dyDescent="0.35">
      <c r="C490" s="194"/>
      <c r="D490" s="137"/>
      <c r="E490" s="66"/>
      <c r="F490" s="55"/>
    </row>
    <row r="491" spans="3:6" ht="15" customHeight="1" x14ac:dyDescent="0.35">
      <c r="C491" s="194"/>
      <c r="D491" s="137"/>
      <c r="E491" s="66"/>
      <c r="F491" s="55"/>
    </row>
    <row r="492" spans="3:6" ht="15" customHeight="1" x14ac:dyDescent="0.35">
      <c r="C492" s="194"/>
      <c r="D492" s="137"/>
      <c r="E492" s="66"/>
      <c r="F492" s="55"/>
    </row>
    <row r="493" spans="3:6" ht="15" customHeight="1" x14ac:dyDescent="0.35">
      <c r="C493" s="194"/>
      <c r="D493" s="137"/>
      <c r="E493" s="66"/>
      <c r="F493" s="55"/>
    </row>
    <row r="494" spans="3:6" ht="15" customHeight="1" x14ac:dyDescent="0.35">
      <c r="C494" s="194"/>
      <c r="D494" s="137"/>
      <c r="E494" s="66"/>
      <c r="F494" s="55"/>
    </row>
    <row r="495" spans="3:6" ht="15" customHeight="1" x14ac:dyDescent="0.35">
      <c r="C495" s="194"/>
      <c r="D495" s="137"/>
      <c r="E495" s="66"/>
      <c r="F495" s="55"/>
    </row>
    <row r="496" spans="3:6" ht="15" customHeight="1" x14ac:dyDescent="0.35">
      <c r="C496" s="194"/>
      <c r="D496" s="137"/>
      <c r="E496" s="66"/>
      <c r="F496" s="55"/>
    </row>
    <row r="497" spans="3:6" ht="15" customHeight="1" x14ac:dyDescent="0.35">
      <c r="C497" s="194"/>
      <c r="D497" s="137"/>
      <c r="E497" s="66"/>
      <c r="F497" s="55"/>
    </row>
    <row r="498" spans="3:6" ht="15" customHeight="1" x14ac:dyDescent="0.35">
      <c r="C498" s="194"/>
      <c r="D498" s="137"/>
      <c r="E498" s="66"/>
      <c r="F498" s="55"/>
    </row>
    <row r="499" spans="3:6" ht="15" customHeight="1" x14ac:dyDescent="0.35">
      <c r="C499" s="194"/>
      <c r="D499" s="137"/>
      <c r="E499" s="66"/>
      <c r="F499" s="55"/>
    </row>
    <row r="500" spans="3:6" ht="15" customHeight="1" x14ac:dyDescent="0.35">
      <c r="C500" s="194"/>
      <c r="D500" s="137"/>
      <c r="E500" s="66"/>
      <c r="F500" s="55"/>
    </row>
    <row r="501" spans="3:6" ht="15" customHeight="1" x14ac:dyDescent="0.35">
      <c r="C501" s="194"/>
      <c r="D501" s="137"/>
      <c r="E501" s="66"/>
      <c r="F501" s="55"/>
    </row>
    <row r="502" spans="3:6" ht="15" customHeight="1" x14ac:dyDescent="0.35">
      <c r="C502" s="194"/>
      <c r="D502" s="137"/>
      <c r="E502" s="66"/>
      <c r="F502" s="55"/>
    </row>
    <row r="503" spans="3:6" ht="15" customHeight="1" x14ac:dyDescent="0.35">
      <c r="C503" s="194"/>
      <c r="D503" s="137"/>
      <c r="E503" s="66"/>
      <c r="F503" s="55"/>
    </row>
    <row r="504" spans="3:6" ht="15" customHeight="1" x14ac:dyDescent="0.35">
      <c r="C504" s="194"/>
      <c r="D504" s="137"/>
      <c r="E504" s="66"/>
      <c r="F504" s="55"/>
    </row>
    <row r="505" spans="3:6" ht="15" customHeight="1" x14ac:dyDescent="0.35">
      <c r="C505" s="194"/>
      <c r="D505" s="137"/>
      <c r="E505" s="66"/>
      <c r="F505" s="55"/>
    </row>
    <row r="506" spans="3:6" ht="15" customHeight="1" x14ac:dyDescent="0.35">
      <c r="C506" s="194"/>
      <c r="D506" s="137"/>
      <c r="E506" s="66"/>
      <c r="F506" s="55"/>
    </row>
    <row r="507" spans="3:6" ht="15" customHeight="1" x14ac:dyDescent="0.35">
      <c r="C507" s="194"/>
      <c r="D507" s="137"/>
      <c r="E507" s="66"/>
      <c r="F507" s="55"/>
    </row>
    <row r="508" spans="3:6" ht="15" customHeight="1" x14ac:dyDescent="0.35">
      <c r="C508" s="194"/>
      <c r="D508" s="137"/>
      <c r="E508" s="66"/>
      <c r="F508" s="55"/>
    </row>
    <row r="509" spans="3:6" ht="15" customHeight="1" x14ac:dyDescent="0.35">
      <c r="C509" s="194"/>
      <c r="D509" s="137"/>
      <c r="E509" s="66"/>
      <c r="F509" s="55"/>
    </row>
    <row r="510" spans="3:6" ht="15" customHeight="1" x14ac:dyDescent="0.35">
      <c r="C510" s="194"/>
      <c r="D510" s="137"/>
      <c r="E510" s="66"/>
      <c r="F510" s="55"/>
    </row>
    <row r="511" spans="3:6" ht="15" customHeight="1" x14ac:dyDescent="0.35">
      <c r="C511" s="194"/>
      <c r="D511" s="137"/>
      <c r="E511" s="66"/>
      <c r="F511" s="55"/>
    </row>
    <row r="512" spans="3:6" ht="15" customHeight="1" x14ac:dyDescent="0.35">
      <c r="C512" s="194"/>
      <c r="D512" s="137"/>
      <c r="E512" s="66"/>
      <c r="F512" s="55"/>
    </row>
    <row r="513" spans="3:6" ht="15" customHeight="1" x14ac:dyDescent="0.35">
      <c r="C513" s="194"/>
      <c r="D513" s="137"/>
      <c r="E513" s="66"/>
      <c r="F513" s="55"/>
    </row>
    <row r="514" spans="3:6" ht="15" customHeight="1" x14ac:dyDescent="0.35">
      <c r="C514" s="194"/>
      <c r="D514" s="137"/>
      <c r="E514" s="66"/>
      <c r="F514" s="55"/>
    </row>
    <row r="515" spans="3:6" ht="15" customHeight="1" x14ac:dyDescent="0.35">
      <c r="C515" s="194"/>
      <c r="D515" s="137"/>
      <c r="E515" s="66"/>
      <c r="F515" s="55"/>
    </row>
    <row r="516" spans="3:6" ht="15" customHeight="1" x14ac:dyDescent="0.35">
      <c r="C516" s="194"/>
      <c r="D516" s="137"/>
      <c r="E516" s="66"/>
      <c r="F516" s="55"/>
    </row>
    <row r="517" spans="3:6" ht="15" customHeight="1" x14ac:dyDescent="0.35">
      <c r="C517" s="194"/>
      <c r="D517" s="137"/>
      <c r="E517" s="66"/>
      <c r="F517" s="55"/>
    </row>
    <row r="518" spans="3:6" ht="15" customHeight="1" x14ac:dyDescent="0.35">
      <c r="C518" s="194"/>
      <c r="D518" s="137"/>
      <c r="E518" s="66"/>
      <c r="F518" s="55"/>
    </row>
    <row r="519" spans="3:6" ht="15" customHeight="1" x14ac:dyDescent="0.35">
      <c r="C519" s="194"/>
      <c r="D519" s="137"/>
      <c r="E519" s="66"/>
      <c r="F519" s="55"/>
    </row>
    <row r="520" spans="3:6" ht="15" customHeight="1" x14ac:dyDescent="0.35">
      <c r="C520" s="194"/>
      <c r="D520" s="137"/>
      <c r="E520" s="66"/>
      <c r="F520" s="55"/>
    </row>
    <row r="521" spans="3:6" ht="15" customHeight="1" x14ac:dyDescent="0.35">
      <c r="C521" s="194"/>
      <c r="D521" s="137"/>
      <c r="E521" s="66"/>
      <c r="F521" s="55"/>
    </row>
    <row r="522" spans="3:6" ht="15" customHeight="1" x14ac:dyDescent="0.35">
      <c r="C522" s="194"/>
      <c r="D522" s="137"/>
      <c r="E522" s="66"/>
      <c r="F522" s="55"/>
    </row>
    <row r="523" spans="3:6" ht="15" customHeight="1" x14ac:dyDescent="0.35">
      <c r="C523" s="194"/>
      <c r="D523" s="137"/>
      <c r="E523" s="66"/>
      <c r="F523" s="55"/>
    </row>
    <row r="524" spans="3:6" ht="15" customHeight="1" x14ac:dyDescent="0.35">
      <c r="C524" s="194"/>
      <c r="D524" s="137"/>
      <c r="E524" s="66"/>
      <c r="F524" s="55"/>
    </row>
    <row r="525" spans="3:6" ht="15" customHeight="1" x14ac:dyDescent="0.35">
      <c r="C525" s="194"/>
      <c r="D525" s="137"/>
      <c r="E525" s="66"/>
      <c r="F525" s="55"/>
    </row>
    <row r="526" spans="3:6" ht="15" customHeight="1" x14ac:dyDescent="0.35">
      <c r="C526" s="194"/>
      <c r="D526" s="137"/>
      <c r="E526" s="66"/>
      <c r="F526" s="55"/>
    </row>
    <row r="527" spans="3:6" ht="15" customHeight="1" x14ac:dyDescent="0.35">
      <c r="C527" s="194"/>
      <c r="D527" s="137"/>
      <c r="E527" s="66"/>
      <c r="F527" s="55"/>
    </row>
    <row r="528" spans="3:6" ht="15" customHeight="1" x14ac:dyDescent="0.35">
      <c r="C528" s="194"/>
      <c r="D528" s="137"/>
      <c r="E528" s="66"/>
      <c r="F528" s="55"/>
    </row>
    <row r="529" spans="3:6" ht="15" customHeight="1" x14ac:dyDescent="0.35">
      <c r="C529" s="194"/>
      <c r="D529" s="137"/>
      <c r="E529" s="66"/>
      <c r="F529" s="55"/>
    </row>
    <row r="530" spans="3:6" ht="15" customHeight="1" x14ac:dyDescent="0.35">
      <c r="C530" s="194"/>
      <c r="D530" s="137"/>
      <c r="E530" s="66"/>
      <c r="F530" s="55"/>
    </row>
    <row r="531" spans="3:6" ht="15" customHeight="1" x14ac:dyDescent="0.35">
      <c r="C531" s="194"/>
      <c r="D531" s="137"/>
      <c r="E531" s="66"/>
      <c r="F531" s="55"/>
    </row>
    <row r="532" spans="3:6" ht="15" customHeight="1" x14ac:dyDescent="0.35">
      <c r="C532" s="194"/>
      <c r="D532" s="137"/>
      <c r="E532" s="66"/>
      <c r="F532" s="55"/>
    </row>
    <row r="533" spans="3:6" ht="15" customHeight="1" x14ac:dyDescent="0.35">
      <c r="C533" s="194"/>
      <c r="D533" s="137"/>
      <c r="E533" s="66"/>
      <c r="F533" s="55"/>
    </row>
    <row r="534" spans="3:6" ht="15" customHeight="1" x14ac:dyDescent="0.35">
      <c r="C534" s="194"/>
      <c r="D534" s="137"/>
      <c r="E534" s="66"/>
      <c r="F534" s="55"/>
    </row>
    <row r="535" spans="3:6" ht="15" customHeight="1" x14ac:dyDescent="0.35">
      <c r="C535" s="194"/>
      <c r="D535" s="137"/>
      <c r="E535" s="66"/>
      <c r="F535" s="55"/>
    </row>
    <row r="536" spans="3:6" ht="15" customHeight="1" x14ac:dyDescent="0.35">
      <c r="C536" s="194"/>
      <c r="D536" s="137"/>
      <c r="E536" s="66"/>
      <c r="F536" s="55"/>
    </row>
    <row r="537" spans="3:6" ht="15" customHeight="1" x14ac:dyDescent="0.35">
      <c r="C537" s="194"/>
      <c r="D537" s="137"/>
      <c r="E537" s="66"/>
      <c r="F537" s="55"/>
    </row>
    <row r="538" spans="3:6" ht="15" customHeight="1" x14ac:dyDescent="0.35">
      <c r="C538" s="194"/>
      <c r="D538" s="137"/>
      <c r="E538" s="66"/>
      <c r="F538" s="55"/>
    </row>
    <row r="539" spans="3:6" ht="15" customHeight="1" x14ac:dyDescent="0.35">
      <c r="C539" s="194"/>
      <c r="D539" s="137"/>
      <c r="E539" s="66"/>
      <c r="F539" s="55"/>
    </row>
    <row r="540" spans="3:6" ht="15" customHeight="1" x14ac:dyDescent="0.35">
      <c r="C540" s="194"/>
      <c r="D540" s="137"/>
      <c r="E540" s="66"/>
      <c r="F540" s="55"/>
    </row>
    <row r="541" spans="3:6" ht="15" customHeight="1" x14ac:dyDescent="0.35">
      <c r="C541" s="194"/>
      <c r="D541" s="137"/>
      <c r="E541" s="66"/>
      <c r="F541" s="55"/>
    </row>
    <row r="542" spans="3:6" ht="15" customHeight="1" x14ac:dyDescent="0.35">
      <c r="C542" s="194"/>
      <c r="D542" s="137"/>
      <c r="E542" s="66"/>
      <c r="F542" s="55"/>
    </row>
    <row r="543" spans="3:6" ht="15" customHeight="1" x14ac:dyDescent="0.35">
      <c r="C543" s="194"/>
      <c r="D543" s="137"/>
      <c r="E543" s="66"/>
      <c r="F543" s="55"/>
    </row>
    <row r="544" spans="3:6" ht="15" customHeight="1" x14ac:dyDescent="0.35">
      <c r="C544" s="194"/>
      <c r="D544" s="137"/>
      <c r="E544" s="66"/>
      <c r="F544" s="55"/>
    </row>
    <row r="545" spans="3:6" ht="15" customHeight="1" x14ac:dyDescent="0.35">
      <c r="C545" s="194"/>
      <c r="D545" s="137"/>
      <c r="E545" s="66"/>
      <c r="F545" s="55"/>
    </row>
    <row r="546" spans="3:6" ht="15" customHeight="1" x14ac:dyDescent="0.35">
      <c r="C546" s="194"/>
      <c r="D546" s="137"/>
      <c r="E546" s="66"/>
      <c r="F546" s="55"/>
    </row>
    <row r="547" spans="3:6" ht="15" customHeight="1" x14ac:dyDescent="0.35">
      <c r="C547" s="194"/>
      <c r="D547" s="137"/>
      <c r="E547" s="66"/>
      <c r="F547" s="55"/>
    </row>
    <row r="548" spans="3:6" ht="15" customHeight="1" x14ac:dyDescent="0.35">
      <c r="C548" s="194"/>
      <c r="D548" s="137"/>
      <c r="E548" s="66"/>
      <c r="F548" s="55"/>
    </row>
    <row r="549" spans="3:6" ht="15" customHeight="1" x14ac:dyDescent="0.35">
      <c r="C549" s="194"/>
      <c r="D549" s="137"/>
      <c r="E549" s="66"/>
      <c r="F549" s="55"/>
    </row>
    <row r="550" spans="3:6" ht="15" customHeight="1" x14ac:dyDescent="0.35">
      <c r="C550" s="194"/>
      <c r="D550" s="137"/>
      <c r="E550" s="66"/>
      <c r="F550" s="55"/>
    </row>
    <row r="551" spans="3:6" ht="15" customHeight="1" x14ac:dyDescent="0.35">
      <c r="C551" s="194"/>
      <c r="D551" s="137"/>
      <c r="E551" s="66"/>
      <c r="F551" s="55"/>
    </row>
    <row r="552" spans="3:6" ht="15" customHeight="1" x14ac:dyDescent="0.35">
      <c r="C552" s="194"/>
      <c r="D552" s="137"/>
      <c r="E552" s="66"/>
      <c r="F552" s="55"/>
    </row>
    <row r="553" spans="3:6" ht="15" customHeight="1" x14ac:dyDescent="0.35">
      <c r="C553" s="194"/>
      <c r="D553" s="137"/>
      <c r="E553" s="66"/>
      <c r="F553" s="55"/>
    </row>
    <row r="554" spans="3:6" ht="15" customHeight="1" x14ac:dyDescent="0.35">
      <c r="C554" s="194"/>
      <c r="D554" s="137"/>
      <c r="E554" s="66"/>
      <c r="F554" s="55"/>
    </row>
    <row r="555" spans="3:6" ht="15" customHeight="1" x14ac:dyDescent="0.35">
      <c r="C555" s="194"/>
      <c r="D555" s="137"/>
      <c r="E555" s="66"/>
      <c r="F555" s="55"/>
    </row>
    <row r="556" spans="3:6" ht="15" customHeight="1" x14ac:dyDescent="0.35">
      <c r="C556" s="194"/>
      <c r="D556" s="137"/>
      <c r="E556" s="66"/>
      <c r="F556" s="55"/>
    </row>
    <row r="557" spans="3:6" ht="15" customHeight="1" x14ac:dyDescent="0.35">
      <c r="C557" s="194"/>
      <c r="D557" s="137"/>
      <c r="E557" s="66"/>
      <c r="F557" s="55"/>
    </row>
    <row r="558" spans="3:6" ht="15" customHeight="1" x14ac:dyDescent="0.35">
      <c r="C558" s="194"/>
      <c r="D558" s="137"/>
      <c r="E558" s="66"/>
      <c r="F558" s="55"/>
    </row>
    <row r="559" spans="3:6" ht="15" customHeight="1" x14ac:dyDescent="0.35">
      <c r="C559" s="194"/>
      <c r="D559" s="137"/>
      <c r="E559" s="66"/>
      <c r="F559" s="55"/>
    </row>
    <row r="560" spans="3:6" ht="15" customHeight="1" x14ac:dyDescent="0.35">
      <c r="C560" s="194"/>
      <c r="D560" s="137"/>
      <c r="E560" s="66"/>
      <c r="F560" s="55"/>
    </row>
    <row r="561" spans="3:6" ht="15" customHeight="1" x14ac:dyDescent="0.35">
      <c r="C561" s="194"/>
      <c r="D561" s="137"/>
      <c r="E561" s="66"/>
      <c r="F561" s="55"/>
    </row>
    <row r="562" spans="3:6" ht="15" customHeight="1" x14ac:dyDescent="0.35">
      <c r="C562" s="194"/>
      <c r="D562" s="137"/>
      <c r="E562" s="66"/>
      <c r="F562" s="55"/>
    </row>
    <row r="563" spans="3:6" ht="15" customHeight="1" x14ac:dyDescent="0.35">
      <c r="C563" s="194"/>
      <c r="D563" s="137"/>
      <c r="E563" s="66"/>
      <c r="F563" s="55"/>
    </row>
    <row r="564" spans="3:6" ht="15" customHeight="1" x14ac:dyDescent="0.35">
      <c r="C564" s="194"/>
      <c r="D564" s="137"/>
      <c r="E564" s="66"/>
      <c r="F564" s="55"/>
    </row>
    <row r="565" spans="3:6" ht="15" customHeight="1" x14ac:dyDescent="0.35">
      <c r="C565" s="194"/>
      <c r="D565" s="137"/>
      <c r="E565" s="66"/>
      <c r="F565" s="55"/>
    </row>
    <row r="566" spans="3:6" ht="15" customHeight="1" x14ac:dyDescent="0.35">
      <c r="C566" s="194"/>
      <c r="D566" s="137"/>
      <c r="E566" s="66"/>
      <c r="F566" s="55"/>
    </row>
    <row r="567" spans="3:6" ht="15" customHeight="1" x14ac:dyDescent="0.35">
      <c r="C567" s="194"/>
      <c r="D567" s="137"/>
      <c r="E567" s="66"/>
      <c r="F567" s="55"/>
    </row>
    <row r="568" spans="3:6" ht="15" customHeight="1" x14ac:dyDescent="0.35">
      <c r="C568" s="194"/>
      <c r="D568" s="137"/>
      <c r="E568" s="66"/>
      <c r="F568" s="55"/>
    </row>
    <row r="569" spans="3:6" ht="15" customHeight="1" x14ac:dyDescent="0.35">
      <c r="C569" s="194"/>
      <c r="D569" s="137"/>
      <c r="E569" s="66"/>
      <c r="F569" s="55"/>
    </row>
    <row r="570" spans="3:6" ht="15" customHeight="1" x14ac:dyDescent="0.35">
      <c r="C570" s="194"/>
      <c r="D570" s="137"/>
      <c r="E570" s="66"/>
      <c r="F570" s="55"/>
    </row>
    <row r="571" spans="3:6" ht="15" customHeight="1" x14ac:dyDescent="0.35">
      <c r="C571" s="194"/>
      <c r="D571" s="137"/>
      <c r="E571" s="66"/>
      <c r="F571" s="55"/>
    </row>
    <row r="572" spans="3:6" ht="15" customHeight="1" x14ac:dyDescent="0.35">
      <c r="C572" s="194"/>
      <c r="D572" s="137"/>
      <c r="E572" s="66"/>
      <c r="F572" s="55"/>
    </row>
    <row r="573" spans="3:6" ht="15" customHeight="1" x14ac:dyDescent="0.35">
      <c r="C573" s="194"/>
      <c r="D573" s="137"/>
      <c r="E573" s="66"/>
      <c r="F573" s="55"/>
    </row>
    <row r="574" spans="3:6" ht="15" customHeight="1" x14ac:dyDescent="0.35">
      <c r="C574" s="194"/>
      <c r="D574" s="137"/>
      <c r="E574" s="66"/>
      <c r="F574" s="55"/>
    </row>
    <row r="575" spans="3:6" ht="15" customHeight="1" x14ac:dyDescent="0.35">
      <c r="C575" s="194"/>
      <c r="D575" s="137"/>
      <c r="E575" s="66"/>
      <c r="F575" s="55"/>
    </row>
    <row r="576" spans="3:6" ht="15" customHeight="1" x14ac:dyDescent="0.35">
      <c r="C576" s="194"/>
      <c r="D576" s="137"/>
      <c r="E576" s="66"/>
      <c r="F576" s="55"/>
    </row>
    <row r="577" spans="3:6" ht="15" customHeight="1" x14ac:dyDescent="0.35">
      <c r="C577" s="194"/>
      <c r="D577" s="137"/>
      <c r="E577" s="66"/>
      <c r="F577" s="55"/>
    </row>
    <row r="578" spans="3:6" ht="15" customHeight="1" x14ac:dyDescent="0.35">
      <c r="C578" s="194"/>
      <c r="D578" s="137"/>
      <c r="E578" s="66"/>
      <c r="F578" s="55"/>
    </row>
    <row r="579" spans="3:6" ht="15" customHeight="1" x14ac:dyDescent="0.35">
      <c r="C579" s="194"/>
      <c r="D579" s="137"/>
      <c r="E579" s="66"/>
      <c r="F579" s="55"/>
    </row>
    <row r="580" spans="3:6" ht="15" customHeight="1" x14ac:dyDescent="0.35">
      <c r="C580" s="194"/>
      <c r="D580" s="137"/>
      <c r="E580" s="66"/>
      <c r="F580" s="55"/>
    </row>
    <row r="581" spans="3:6" ht="15" customHeight="1" x14ac:dyDescent="0.35">
      <c r="C581" s="194"/>
      <c r="D581" s="137"/>
      <c r="E581" s="66"/>
      <c r="F581" s="55"/>
    </row>
    <row r="582" spans="3:6" ht="15" customHeight="1" x14ac:dyDescent="0.35">
      <c r="C582" s="194"/>
      <c r="D582" s="137"/>
      <c r="E582" s="66"/>
      <c r="F582" s="55"/>
    </row>
    <row r="583" spans="3:6" ht="15" customHeight="1" x14ac:dyDescent="0.35">
      <c r="C583" s="194"/>
      <c r="D583" s="137"/>
      <c r="E583" s="66"/>
      <c r="F583" s="55"/>
    </row>
    <row r="584" spans="3:6" ht="15" customHeight="1" x14ac:dyDescent="0.35">
      <c r="C584" s="194"/>
      <c r="D584" s="137"/>
      <c r="E584" s="66"/>
      <c r="F584" s="55"/>
    </row>
    <row r="585" spans="3:6" ht="15" customHeight="1" x14ac:dyDescent="0.35">
      <c r="C585" s="194"/>
      <c r="D585" s="137"/>
      <c r="E585" s="66"/>
      <c r="F585" s="55"/>
    </row>
    <row r="586" spans="3:6" ht="15" customHeight="1" x14ac:dyDescent="0.35">
      <c r="C586" s="194"/>
      <c r="D586" s="137"/>
      <c r="E586" s="66"/>
      <c r="F586" s="55"/>
    </row>
    <row r="587" spans="3:6" ht="15" customHeight="1" x14ac:dyDescent="0.35">
      <c r="C587" s="194"/>
      <c r="D587" s="137"/>
      <c r="E587" s="66"/>
      <c r="F587" s="55"/>
    </row>
    <row r="588" spans="3:6" ht="15" customHeight="1" x14ac:dyDescent="0.35">
      <c r="C588" s="194"/>
      <c r="D588" s="137"/>
      <c r="E588" s="66"/>
      <c r="F588" s="55"/>
    </row>
    <row r="589" spans="3:6" ht="15" customHeight="1" x14ac:dyDescent="0.35">
      <c r="C589" s="194"/>
      <c r="D589" s="137"/>
      <c r="E589" s="66"/>
      <c r="F589" s="55"/>
    </row>
    <row r="590" spans="3:6" ht="15" customHeight="1" x14ac:dyDescent="0.35">
      <c r="C590" s="194"/>
      <c r="D590" s="137"/>
      <c r="E590" s="66"/>
      <c r="F590" s="55"/>
    </row>
    <row r="591" spans="3:6" ht="15" customHeight="1" x14ac:dyDescent="0.35">
      <c r="C591" s="194"/>
      <c r="D591" s="137"/>
      <c r="E591" s="66"/>
      <c r="F591" s="55"/>
    </row>
    <row r="592" spans="3:6" ht="15" customHeight="1" x14ac:dyDescent="0.35">
      <c r="C592" s="194"/>
      <c r="D592" s="137"/>
      <c r="E592" s="66"/>
      <c r="F592" s="55"/>
    </row>
    <row r="593" spans="3:6" ht="15" customHeight="1" x14ac:dyDescent="0.35">
      <c r="C593" s="194"/>
      <c r="D593" s="137"/>
      <c r="E593" s="66"/>
      <c r="F593" s="55"/>
    </row>
    <row r="594" spans="3:6" ht="15" customHeight="1" x14ac:dyDescent="0.35">
      <c r="C594" s="194"/>
      <c r="D594" s="137"/>
      <c r="E594" s="66"/>
      <c r="F594" s="55"/>
    </row>
    <row r="595" spans="3:6" ht="15" customHeight="1" x14ac:dyDescent="0.35">
      <c r="C595" s="194"/>
      <c r="D595" s="137"/>
      <c r="E595" s="66"/>
      <c r="F595" s="55"/>
    </row>
    <row r="596" spans="3:6" ht="15" customHeight="1" x14ac:dyDescent="0.35">
      <c r="C596" s="194"/>
      <c r="D596" s="137"/>
      <c r="E596" s="66"/>
      <c r="F596" s="55"/>
    </row>
    <row r="597" spans="3:6" ht="15" customHeight="1" x14ac:dyDescent="0.35">
      <c r="C597" s="194"/>
      <c r="D597" s="137"/>
      <c r="E597" s="66"/>
      <c r="F597" s="55"/>
    </row>
    <row r="598" spans="3:6" ht="15" customHeight="1" x14ac:dyDescent="0.35">
      <c r="C598" s="194"/>
      <c r="D598" s="137"/>
      <c r="E598" s="66"/>
      <c r="F598" s="55"/>
    </row>
    <row r="599" spans="3:6" ht="15" customHeight="1" x14ac:dyDescent="0.35">
      <c r="C599" s="194"/>
      <c r="D599" s="137"/>
      <c r="E599" s="66"/>
      <c r="F599" s="55"/>
    </row>
    <row r="600" spans="3:6" ht="15" customHeight="1" x14ac:dyDescent="0.35">
      <c r="C600" s="194"/>
      <c r="D600" s="137"/>
      <c r="E600" s="66"/>
      <c r="F600" s="55"/>
    </row>
    <row r="601" spans="3:6" ht="15" customHeight="1" x14ac:dyDescent="0.35">
      <c r="C601" s="194"/>
      <c r="D601" s="137"/>
      <c r="E601" s="66"/>
      <c r="F601" s="55"/>
    </row>
    <row r="602" spans="3:6" ht="15" customHeight="1" x14ac:dyDescent="0.35">
      <c r="C602" s="194"/>
      <c r="D602" s="137"/>
      <c r="E602" s="66"/>
      <c r="F602" s="55"/>
    </row>
    <row r="603" spans="3:6" ht="15" customHeight="1" x14ac:dyDescent="0.35">
      <c r="C603" s="194"/>
      <c r="D603" s="137"/>
      <c r="E603" s="66"/>
      <c r="F603" s="55"/>
    </row>
    <row r="604" spans="3:6" ht="15" customHeight="1" x14ac:dyDescent="0.35">
      <c r="C604" s="194"/>
      <c r="D604" s="137"/>
      <c r="E604" s="66"/>
      <c r="F604" s="55"/>
    </row>
    <row r="605" spans="3:6" ht="15" customHeight="1" x14ac:dyDescent="0.35">
      <c r="C605" s="194"/>
      <c r="D605" s="137"/>
      <c r="E605" s="66"/>
      <c r="F605" s="55"/>
    </row>
    <row r="606" spans="3:6" ht="15" customHeight="1" x14ac:dyDescent="0.35">
      <c r="C606" s="194"/>
      <c r="D606" s="137"/>
      <c r="E606" s="66"/>
      <c r="F606" s="55"/>
    </row>
    <row r="607" spans="3:6" ht="15" customHeight="1" x14ac:dyDescent="0.35">
      <c r="C607" s="194"/>
      <c r="D607" s="137"/>
      <c r="E607" s="66"/>
      <c r="F607" s="55"/>
    </row>
    <row r="608" spans="3:6" ht="15" customHeight="1" x14ac:dyDescent="0.35">
      <c r="C608" s="194"/>
      <c r="D608" s="137"/>
      <c r="E608" s="66"/>
      <c r="F608" s="55"/>
    </row>
    <row r="609" spans="3:6" ht="15" customHeight="1" x14ac:dyDescent="0.35">
      <c r="C609" s="194"/>
      <c r="D609" s="137"/>
      <c r="E609" s="66"/>
      <c r="F609" s="55"/>
    </row>
    <row r="610" spans="3:6" ht="15" customHeight="1" x14ac:dyDescent="0.35">
      <c r="C610" s="194"/>
      <c r="D610" s="137"/>
      <c r="E610" s="66"/>
      <c r="F610" s="55"/>
    </row>
    <row r="611" spans="3:6" ht="15" customHeight="1" x14ac:dyDescent="0.35">
      <c r="C611" s="194"/>
      <c r="D611" s="137"/>
      <c r="E611" s="66"/>
      <c r="F611" s="55"/>
    </row>
    <row r="612" spans="3:6" ht="15" customHeight="1" x14ac:dyDescent="0.35">
      <c r="C612" s="194"/>
      <c r="D612" s="137"/>
      <c r="E612" s="66"/>
      <c r="F612" s="55"/>
    </row>
    <row r="613" spans="3:6" ht="15" customHeight="1" x14ac:dyDescent="0.35">
      <c r="C613" s="194"/>
      <c r="D613" s="137"/>
      <c r="E613" s="66"/>
      <c r="F613" s="55"/>
    </row>
    <row r="614" spans="3:6" ht="15" customHeight="1" x14ac:dyDescent="0.35">
      <c r="C614" s="194"/>
      <c r="D614" s="137"/>
      <c r="E614" s="66"/>
      <c r="F614" s="55"/>
    </row>
    <row r="615" spans="3:6" ht="15" customHeight="1" x14ac:dyDescent="0.35">
      <c r="C615" s="194"/>
      <c r="D615" s="137"/>
      <c r="E615" s="66"/>
      <c r="F615" s="55"/>
    </row>
    <row r="616" spans="3:6" ht="15" customHeight="1" x14ac:dyDescent="0.35">
      <c r="C616" s="194"/>
      <c r="D616" s="137"/>
      <c r="E616" s="66"/>
      <c r="F616" s="55"/>
    </row>
    <row r="617" spans="3:6" ht="15" customHeight="1" x14ac:dyDescent="0.35">
      <c r="C617" s="194"/>
      <c r="D617" s="137"/>
      <c r="E617" s="66"/>
      <c r="F617" s="55"/>
    </row>
    <row r="618" spans="3:6" ht="15" customHeight="1" x14ac:dyDescent="0.35">
      <c r="C618" s="194"/>
      <c r="D618" s="137"/>
      <c r="E618" s="66"/>
      <c r="F618" s="55"/>
    </row>
    <row r="619" spans="3:6" ht="15" customHeight="1" x14ac:dyDescent="0.35">
      <c r="C619" s="194"/>
      <c r="D619" s="137"/>
      <c r="E619" s="66"/>
      <c r="F619" s="55"/>
    </row>
    <row r="620" spans="3:6" ht="15" customHeight="1" x14ac:dyDescent="0.35">
      <c r="C620" s="194"/>
      <c r="D620" s="137"/>
      <c r="E620" s="66"/>
      <c r="F620" s="55"/>
    </row>
    <row r="621" spans="3:6" ht="15" customHeight="1" x14ac:dyDescent="0.35">
      <c r="C621" s="194"/>
      <c r="D621" s="137"/>
      <c r="E621" s="66"/>
      <c r="F621" s="55"/>
    </row>
    <row r="622" spans="3:6" ht="15" customHeight="1" x14ac:dyDescent="0.35">
      <c r="C622" s="194"/>
      <c r="D622" s="137"/>
      <c r="E622" s="66"/>
      <c r="F622" s="55"/>
    </row>
    <row r="623" spans="3:6" ht="15" customHeight="1" x14ac:dyDescent="0.35">
      <c r="C623" s="194"/>
      <c r="D623" s="137"/>
      <c r="E623" s="66"/>
      <c r="F623" s="55"/>
    </row>
    <row r="624" spans="3:6" ht="15" customHeight="1" x14ac:dyDescent="0.35">
      <c r="C624" s="194"/>
      <c r="D624" s="137"/>
      <c r="E624" s="66"/>
      <c r="F624" s="55"/>
    </row>
    <row r="625" spans="3:6" ht="15" customHeight="1" x14ac:dyDescent="0.35">
      <c r="C625" s="194"/>
      <c r="D625" s="137"/>
      <c r="E625" s="66"/>
      <c r="F625" s="55"/>
    </row>
    <row r="626" spans="3:6" ht="15" customHeight="1" x14ac:dyDescent="0.35">
      <c r="C626" s="194"/>
      <c r="D626" s="137"/>
      <c r="E626" s="66"/>
      <c r="F626" s="55"/>
    </row>
    <row r="627" spans="3:6" ht="15" customHeight="1" x14ac:dyDescent="0.35">
      <c r="C627" s="194"/>
      <c r="D627" s="137"/>
      <c r="E627" s="66"/>
      <c r="F627" s="55"/>
    </row>
    <row r="628" spans="3:6" ht="15" customHeight="1" x14ac:dyDescent="0.35">
      <c r="C628" s="194"/>
      <c r="D628" s="137"/>
      <c r="E628" s="66"/>
      <c r="F628" s="55"/>
    </row>
    <row r="629" spans="3:6" ht="15" customHeight="1" x14ac:dyDescent="0.35">
      <c r="C629" s="194"/>
      <c r="D629" s="137"/>
      <c r="E629" s="66"/>
      <c r="F629" s="55"/>
    </row>
    <row r="630" spans="3:6" ht="15" customHeight="1" x14ac:dyDescent="0.35">
      <c r="C630" s="194"/>
      <c r="D630" s="137"/>
      <c r="E630" s="66"/>
      <c r="F630" s="55"/>
    </row>
    <row r="631" spans="3:6" ht="15" customHeight="1" x14ac:dyDescent="0.35">
      <c r="C631" s="194"/>
      <c r="D631" s="137"/>
      <c r="E631" s="66"/>
      <c r="F631" s="55"/>
    </row>
    <row r="632" spans="3:6" ht="15" customHeight="1" x14ac:dyDescent="0.35">
      <c r="C632" s="194"/>
      <c r="D632" s="137"/>
      <c r="E632" s="66"/>
      <c r="F632" s="55"/>
    </row>
    <row r="633" spans="3:6" ht="15" customHeight="1" x14ac:dyDescent="0.35">
      <c r="C633" s="194"/>
      <c r="D633" s="137"/>
      <c r="E633" s="66"/>
      <c r="F633" s="55"/>
    </row>
    <row r="634" spans="3:6" ht="15" customHeight="1" x14ac:dyDescent="0.35">
      <c r="C634" s="194"/>
      <c r="D634" s="137"/>
      <c r="E634" s="66"/>
      <c r="F634" s="55"/>
    </row>
    <row r="635" spans="3:6" ht="15" customHeight="1" x14ac:dyDescent="0.35">
      <c r="C635" s="194"/>
      <c r="D635" s="137"/>
      <c r="E635" s="66"/>
      <c r="F635" s="55"/>
    </row>
    <row r="636" spans="3:6" ht="15" customHeight="1" x14ac:dyDescent="0.35">
      <c r="C636" s="194"/>
      <c r="D636" s="137"/>
      <c r="E636" s="66"/>
      <c r="F636" s="55"/>
    </row>
    <row r="637" spans="3:6" ht="15" customHeight="1" x14ac:dyDescent="0.35">
      <c r="C637" s="194"/>
      <c r="D637" s="137"/>
      <c r="E637" s="66"/>
      <c r="F637" s="55"/>
    </row>
    <row r="638" spans="3:6" ht="15" customHeight="1" x14ac:dyDescent="0.35">
      <c r="C638" s="194"/>
      <c r="D638" s="137"/>
      <c r="E638" s="66"/>
      <c r="F638" s="55"/>
    </row>
    <row r="639" spans="3:6" ht="15" customHeight="1" x14ac:dyDescent="0.35">
      <c r="C639" s="194"/>
      <c r="D639" s="137"/>
      <c r="E639" s="66"/>
      <c r="F639" s="55"/>
    </row>
    <row r="640" spans="3:6" ht="15" customHeight="1" x14ac:dyDescent="0.35">
      <c r="C640" s="194"/>
      <c r="D640" s="137"/>
      <c r="E640" s="66"/>
      <c r="F640" s="55"/>
    </row>
    <row r="641" spans="3:6" ht="15" customHeight="1" x14ac:dyDescent="0.35">
      <c r="C641" s="194"/>
      <c r="D641" s="137"/>
      <c r="E641" s="66"/>
      <c r="F641" s="55"/>
    </row>
    <row r="642" spans="3:6" ht="15" customHeight="1" x14ac:dyDescent="0.35">
      <c r="C642" s="194"/>
      <c r="D642" s="137"/>
      <c r="E642" s="66"/>
      <c r="F642" s="55"/>
    </row>
    <row r="643" spans="3:6" ht="15" customHeight="1" x14ac:dyDescent="0.35">
      <c r="C643" s="194"/>
      <c r="D643" s="137"/>
      <c r="E643" s="66"/>
      <c r="F643" s="55"/>
    </row>
    <row r="644" spans="3:6" ht="15" customHeight="1" x14ac:dyDescent="0.35">
      <c r="C644" s="194"/>
      <c r="D644" s="137"/>
      <c r="E644" s="66"/>
      <c r="F644" s="55"/>
    </row>
    <row r="645" spans="3:6" ht="15" customHeight="1" x14ac:dyDescent="0.35">
      <c r="C645" s="194"/>
      <c r="D645" s="137"/>
      <c r="E645" s="66"/>
      <c r="F645" s="55"/>
    </row>
    <row r="646" spans="3:6" ht="15" customHeight="1" x14ac:dyDescent="0.35">
      <c r="C646" s="194"/>
      <c r="D646" s="137"/>
      <c r="E646" s="66"/>
      <c r="F646" s="55"/>
    </row>
    <row r="647" spans="3:6" ht="15" customHeight="1" x14ac:dyDescent="0.35">
      <c r="C647" s="194"/>
      <c r="D647" s="137"/>
      <c r="E647" s="66"/>
      <c r="F647" s="55"/>
    </row>
    <row r="648" spans="3:6" ht="15" customHeight="1" x14ac:dyDescent="0.35">
      <c r="C648" s="194"/>
      <c r="D648" s="137"/>
      <c r="E648" s="66"/>
      <c r="F648" s="55"/>
    </row>
    <row r="649" spans="3:6" ht="15" customHeight="1" x14ac:dyDescent="0.35">
      <c r="C649" s="194"/>
      <c r="D649" s="137"/>
      <c r="E649" s="66"/>
      <c r="F649" s="55"/>
    </row>
    <row r="650" spans="3:6" ht="15" customHeight="1" x14ac:dyDescent="0.35">
      <c r="C650" s="194"/>
      <c r="D650" s="137"/>
      <c r="E650" s="66"/>
      <c r="F650" s="55"/>
    </row>
    <row r="651" spans="3:6" ht="15" customHeight="1" x14ac:dyDescent="0.35">
      <c r="C651" s="194"/>
      <c r="D651" s="137"/>
      <c r="E651" s="66"/>
      <c r="F651" s="55"/>
    </row>
    <row r="652" spans="3:6" ht="15" customHeight="1" x14ac:dyDescent="0.35">
      <c r="C652" s="194"/>
      <c r="D652" s="137"/>
      <c r="E652" s="66"/>
      <c r="F652" s="55"/>
    </row>
    <row r="653" spans="3:6" ht="15" customHeight="1" x14ac:dyDescent="0.35">
      <c r="C653" s="194"/>
      <c r="D653" s="137"/>
      <c r="E653" s="66"/>
      <c r="F653" s="55"/>
    </row>
    <row r="654" spans="3:6" ht="15" customHeight="1" x14ac:dyDescent="0.35">
      <c r="C654" s="194"/>
      <c r="D654" s="137"/>
      <c r="E654" s="66"/>
      <c r="F654" s="55"/>
    </row>
    <row r="655" spans="3:6" ht="15" customHeight="1" x14ac:dyDescent="0.35">
      <c r="C655" s="194"/>
      <c r="D655" s="137"/>
      <c r="E655" s="66"/>
      <c r="F655" s="55"/>
    </row>
    <row r="656" spans="3:6" ht="15" customHeight="1" x14ac:dyDescent="0.35">
      <c r="C656" s="194"/>
      <c r="D656" s="137"/>
      <c r="E656" s="66"/>
      <c r="F656" s="55"/>
    </row>
    <row r="657" spans="3:6" ht="15" customHeight="1" x14ac:dyDescent="0.35">
      <c r="C657" s="194"/>
      <c r="D657" s="137"/>
      <c r="E657" s="66"/>
      <c r="F657" s="55"/>
    </row>
    <row r="658" spans="3:6" ht="15" customHeight="1" x14ac:dyDescent="0.35">
      <c r="C658" s="194"/>
      <c r="D658" s="137"/>
      <c r="E658" s="66"/>
      <c r="F658" s="55"/>
    </row>
    <row r="659" spans="3:6" ht="15" customHeight="1" x14ac:dyDescent="0.35">
      <c r="C659" s="194"/>
      <c r="D659" s="137"/>
      <c r="E659" s="66"/>
      <c r="F659" s="55"/>
    </row>
    <row r="660" spans="3:6" ht="15" customHeight="1" x14ac:dyDescent="0.35">
      <c r="C660" s="194"/>
      <c r="D660" s="137"/>
      <c r="E660" s="66"/>
      <c r="F660" s="55"/>
    </row>
    <row r="661" spans="3:6" ht="15" customHeight="1" x14ac:dyDescent="0.35">
      <c r="C661" s="194"/>
      <c r="D661" s="137"/>
      <c r="E661" s="66"/>
      <c r="F661" s="55"/>
    </row>
    <row r="662" spans="3:6" ht="15" customHeight="1" x14ac:dyDescent="0.35">
      <c r="C662" s="194"/>
      <c r="D662" s="137"/>
      <c r="E662" s="66"/>
      <c r="F662" s="55"/>
    </row>
    <row r="663" spans="3:6" ht="15" customHeight="1" x14ac:dyDescent="0.35">
      <c r="C663" s="194"/>
      <c r="D663" s="137"/>
      <c r="E663" s="66"/>
      <c r="F663" s="55"/>
    </row>
    <row r="664" spans="3:6" ht="15" customHeight="1" x14ac:dyDescent="0.35">
      <c r="C664" s="194"/>
      <c r="D664" s="137"/>
      <c r="E664" s="66"/>
      <c r="F664" s="55"/>
    </row>
    <row r="665" spans="3:6" ht="15" customHeight="1" x14ac:dyDescent="0.35">
      <c r="C665" s="194"/>
      <c r="D665" s="137"/>
      <c r="E665" s="66"/>
      <c r="F665" s="55"/>
    </row>
    <row r="666" spans="3:6" ht="15" customHeight="1" x14ac:dyDescent="0.35">
      <c r="C666" s="194"/>
      <c r="D666" s="137"/>
      <c r="E666" s="66"/>
      <c r="F666" s="55"/>
    </row>
    <row r="667" spans="3:6" ht="15" customHeight="1" x14ac:dyDescent="0.35">
      <c r="C667" s="194"/>
      <c r="D667" s="137"/>
      <c r="E667" s="66"/>
      <c r="F667" s="55"/>
    </row>
    <row r="668" spans="3:6" ht="15" customHeight="1" x14ac:dyDescent="0.35">
      <c r="C668" s="194"/>
      <c r="D668" s="137"/>
      <c r="E668" s="66"/>
      <c r="F668" s="55"/>
    </row>
    <row r="669" spans="3:6" ht="15" customHeight="1" x14ac:dyDescent="0.35">
      <c r="C669" s="194"/>
      <c r="D669" s="137"/>
      <c r="E669" s="66"/>
      <c r="F669" s="55"/>
    </row>
    <row r="670" spans="3:6" ht="15" customHeight="1" x14ac:dyDescent="0.35">
      <c r="C670" s="194"/>
      <c r="D670" s="137"/>
      <c r="E670" s="66"/>
      <c r="F670" s="55"/>
    </row>
    <row r="671" spans="3:6" ht="15" customHeight="1" x14ac:dyDescent="0.35">
      <c r="C671" s="194"/>
      <c r="D671" s="137"/>
      <c r="E671" s="66"/>
      <c r="F671" s="55"/>
    </row>
    <row r="672" spans="3:6" ht="15" customHeight="1" x14ac:dyDescent="0.35">
      <c r="C672" s="194"/>
      <c r="D672" s="137"/>
      <c r="E672" s="66"/>
      <c r="F672" s="55"/>
    </row>
    <row r="673" spans="3:6" ht="15" customHeight="1" x14ac:dyDescent="0.35">
      <c r="C673" s="194"/>
      <c r="D673" s="137"/>
      <c r="E673" s="66"/>
      <c r="F673" s="55"/>
    </row>
    <row r="674" spans="3:6" ht="15" customHeight="1" x14ac:dyDescent="0.35">
      <c r="C674" s="194"/>
      <c r="D674" s="137"/>
      <c r="E674" s="66"/>
      <c r="F674" s="55"/>
    </row>
    <row r="675" spans="3:6" ht="15" customHeight="1" x14ac:dyDescent="0.35">
      <c r="C675" s="194"/>
      <c r="D675" s="137"/>
      <c r="E675" s="66"/>
      <c r="F675" s="55"/>
    </row>
    <row r="676" spans="3:6" ht="15" customHeight="1" x14ac:dyDescent="0.35">
      <c r="C676" s="194"/>
      <c r="D676" s="137"/>
      <c r="E676" s="66"/>
      <c r="F676" s="55"/>
    </row>
    <row r="677" spans="3:6" ht="15" customHeight="1" x14ac:dyDescent="0.35">
      <c r="C677" s="194"/>
      <c r="D677" s="137"/>
      <c r="E677" s="66"/>
      <c r="F677" s="55"/>
    </row>
    <row r="678" spans="3:6" ht="15" customHeight="1" x14ac:dyDescent="0.35">
      <c r="C678" s="194"/>
      <c r="D678" s="137"/>
      <c r="E678" s="66"/>
      <c r="F678" s="55"/>
    </row>
    <row r="679" spans="3:6" ht="15" customHeight="1" x14ac:dyDescent="0.35">
      <c r="C679" s="194"/>
      <c r="D679" s="137"/>
      <c r="E679" s="66"/>
      <c r="F679" s="55"/>
    </row>
    <row r="680" spans="3:6" ht="15" customHeight="1" x14ac:dyDescent="0.35">
      <c r="C680" s="194"/>
      <c r="D680" s="137"/>
      <c r="E680" s="66"/>
      <c r="F680" s="55"/>
    </row>
    <row r="681" spans="3:6" ht="15" customHeight="1" x14ac:dyDescent="0.35">
      <c r="C681" s="194"/>
      <c r="D681" s="137"/>
      <c r="E681" s="66"/>
      <c r="F681" s="55"/>
    </row>
    <row r="682" spans="3:6" ht="15" customHeight="1" x14ac:dyDescent="0.35">
      <c r="C682" s="194"/>
      <c r="D682" s="137"/>
      <c r="E682" s="66"/>
      <c r="F682" s="55"/>
    </row>
    <row r="683" spans="3:6" ht="15" customHeight="1" x14ac:dyDescent="0.35">
      <c r="C683" s="194"/>
      <c r="D683" s="137"/>
      <c r="E683" s="66"/>
      <c r="F683" s="55"/>
    </row>
    <row r="684" spans="3:6" ht="15" customHeight="1" x14ac:dyDescent="0.35">
      <c r="C684" s="194"/>
      <c r="D684" s="137"/>
      <c r="E684" s="66"/>
      <c r="F684" s="55"/>
    </row>
    <row r="685" spans="3:6" ht="15" customHeight="1" x14ac:dyDescent="0.35">
      <c r="C685" s="194"/>
      <c r="D685" s="137"/>
      <c r="E685" s="66"/>
      <c r="F685" s="55"/>
    </row>
    <row r="686" spans="3:6" ht="15" customHeight="1" x14ac:dyDescent="0.35">
      <c r="C686" s="194"/>
      <c r="D686" s="137"/>
      <c r="E686" s="66"/>
      <c r="F686" s="55"/>
    </row>
    <row r="687" spans="3:6" ht="15" customHeight="1" x14ac:dyDescent="0.35">
      <c r="C687" s="194"/>
      <c r="D687" s="137"/>
      <c r="E687" s="66"/>
      <c r="F687" s="55"/>
    </row>
    <row r="688" spans="3:6" ht="15" customHeight="1" x14ac:dyDescent="0.35">
      <c r="C688" s="194"/>
      <c r="D688" s="137"/>
      <c r="E688" s="66"/>
      <c r="F688" s="55"/>
    </row>
    <row r="689" spans="3:6" ht="15" customHeight="1" x14ac:dyDescent="0.35">
      <c r="C689" s="194"/>
      <c r="D689" s="137"/>
      <c r="E689" s="66"/>
      <c r="F689" s="55"/>
    </row>
    <row r="690" spans="3:6" ht="15" customHeight="1" x14ac:dyDescent="0.35">
      <c r="C690" s="194"/>
      <c r="D690" s="137"/>
      <c r="E690" s="66"/>
      <c r="F690" s="55"/>
    </row>
    <row r="691" spans="3:6" ht="15" customHeight="1" x14ac:dyDescent="0.35">
      <c r="C691" s="194"/>
      <c r="D691" s="137"/>
      <c r="E691" s="66"/>
      <c r="F691" s="55"/>
    </row>
    <row r="692" spans="3:6" ht="15" customHeight="1" x14ac:dyDescent="0.35">
      <c r="C692" s="194"/>
      <c r="D692" s="137"/>
      <c r="E692" s="66"/>
      <c r="F692" s="55"/>
    </row>
    <row r="693" spans="3:6" ht="15" customHeight="1" x14ac:dyDescent="0.35">
      <c r="C693" s="194"/>
      <c r="D693" s="137"/>
      <c r="E693" s="66"/>
      <c r="F693" s="55"/>
    </row>
    <row r="694" spans="3:6" ht="15" customHeight="1" x14ac:dyDescent="0.35">
      <c r="C694" s="194"/>
      <c r="D694" s="137"/>
      <c r="E694" s="66"/>
      <c r="F694" s="55"/>
    </row>
    <row r="695" spans="3:6" ht="15" customHeight="1" x14ac:dyDescent="0.35">
      <c r="C695" s="194"/>
      <c r="D695" s="137"/>
      <c r="E695" s="66"/>
      <c r="F695" s="55"/>
    </row>
    <row r="696" spans="3:6" ht="15" customHeight="1" x14ac:dyDescent="0.35">
      <c r="C696" s="194"/>
      <c r="D696" s="137"/>
      <c r="E696" s="66"/>
      <c r="F696" s="55"/>
    </row>
    <row r="697" spans="3:6" ht="15" customHeight="1" x14ac:dyDescent="0.35">
      <c r="C697" s="194"/>
      <c r="D697" s="137"/>
      <c r="E697" s="66"/>
      <c r="F697" s="55"/>
    </row>
    <row r="698" spans="3:6" ht="15" customHeight="1" x14ac:dyDescent="0.35">
      <c r="C698" s="194"/>
      <c r="D698" s="137"/>
      <c r="E698" s="66"/>
      <c r="F698" s="55"/>
    </row>
    <row r="699" spans="3:6" ht="15" customHeight="1" x14ac:dyDescent="0.35">
      <c r="C699" s="194"/>
      <c r="D699" s="137"/>
      <c r="E699" s="66"/>
      <c r="F699" s="55"/>
    </row>
    <row r="700" spans="3:6" ht="15" customHeight="1" x14ac:dyDescent="0.35">
      <c r="C700" s="194"/>
      <c r="D700" s="137"/>
      <c r="E700" s="66"/>
      <c r="F700" s="55"/>
    </row>
    <row r="701" spans="3:6" ht="15" customHeight="1" x14ac:dyDescent="0.35">
      <c r="C701" s="194"/>
      <c r="D701" s="137"/>
      <c r="E701" s="66"/>
      <c r="F701" s="55"/>
    </row>
    <row r="702" spans="3:6" ht="15" customHeight="1" x14ac:dyDescent="0.35">
      <c r="C702" s="194"/>
      <c r="D702" s="137"/>
      <c r="E702" s="66"/>
      <c r="F702" s="55"/>
    </row>
    <row r="703" spans="3:6" ht="15" customHeight="1" x14ac:dyDescent="0.35">
      <c r="C703" s="194"/>
      <c r="D703" s="137"/>
      <c r="E703" s="66"/>
      <c r="F703" s="55"/>
    </row>
    <row r="704" spans="3:6" ht="15" customHeight="1" x14ac:dyDescent="0.35">
      <c r="C704" s="194"/>
      <c r="D704" s="137"/>
      <c r="E704" s="66"/>
      <c r="F704" s="55"/>
    </row>
    <row r="705" spans="3:6" ht="15" customHeight="1" x14ac:dyDescent="0.35">
      <c r="C705" s="194"/>
      <c r="D705" s="137"/>
      <c r="E705" s="66"/>
      <c r="F705" s="55"/>
    </row>
    <row r="706" spans="3:6" ht="15" customHeight="1" x14ac:dyDescent="0.35">
      <c r="C706" s="194"/>
      <c r="D706" s="137"/>
      <c r="E706" s="66"/>
      <c r="F706" s="55"/>
    </row>
    <row r="707" spans="3:6" ht="15" customHeight="1" x14ac:dyDescent="0.35">
      <c r="C707" s="194"/>
      <c r="D707" s="137"/>
      <c r="E707" s="66"/>
      <c r="F707" s="55"/>
    </row>
    <row r="708" spans="3:6" ht="15" customHeight="1" x14ac:dyDescent="0.35">
      <c r="C708" s="194"/>
      <c r="D708" s="137"/>
      <c r="E708" s="66"/>
      <c r="F708" s="55"/>
    </row>
    <row r="709" spans="3:6" ht="15" customHeight="1" x14ac:dyDescent="0.35">
      <c r="C709" s="194"/>
      <c r="D709" s="137"/>
      <c r="E709" s="66"/>
      <c r="F709" s="55"/>
    </row>
    <row r="710" spans="3:6" ht="15" customHeight="1" x14ac:dyDescent="0.35">
      <c r="C710" s="194"/>
      <c r="D710" s="137"/>
      <c r="E710" s="66"/>
      <c r="F710" s="55"/>
    </row>
    <row r="711" spans="3:6" ht="15" customHeight="1" x14ac:dyDescent="0.35">
      <c r="C711" s="194"/>
      <c r="D711" s="137"/>
      <c r="E711" s="66"/>
      <c r="F711" s="55"/>
    </row>
    <row r="712" spans="3:6" ht="15" customHeight="1" x14ac:dyDescent="0.35">
      <c r="C712" s="194"/>
      <c r="D712" s="137"/>
      <c r="E712" s="66"/>
      <c r="F712" s="55"/>
    </row>
    <row r="713" spans="3:6" ht="15" customHeight="1" x14ac:dyDescent="0.35">
      <c r="C713" s="194"/>
      <c r="D713" s="137"/>
      <c r="E713" s="66"/>
      <c r="F713" s="55"/>
    </row>
    <row r="714" spans="3:6" ht="15" customHeight="1" x14ac:dyDescent="0.35">
      <c r="C714" s="194"/>
      <c r="D714" s="137"/>
      <c r="E714" s="66"/>
      <c r="F714" s="55"/>
    </row>
    <row r="715" spans="3:6" ht="15" customHeight="1" x14ac:dyDescent="0.35">
      <c r="C715" s="194"/>
      <c r="D715" s="137"/>
      <c r="E715" s="66"/>
      <c r="F715" s="55"/>
    </row>
    <row r="716" spans="3:6" ht="15" customHeight="1" x14ac:dyDescent="0.35">
      <c r="C716" s="194"/>
      <c r="D716" s="137"/>
      <c r="E716" s="66"/>
      <c r="F716" s="55"/>
    </row>
    <row r="717" spans="3:6" ht="15" customHeight="1" x14ac:dyDescent="0.35">
      <c r="C717" s="194"/>
      <c r="D717" s="137"/>
      <c r="E717" s="66"/>
      <c r="F717" s="55"/>
    </row>
    <row r="718" spans="3:6" ht="15" customHeight="1" x14ac:dyDescent="0.35">
      <c r="C718" s="194"/>
      <c r="D718" s="137"/>
      <c r="E718" s="66"/>
      <c r="F718" s="55"/>
    </row>
    <row r="719" spans="3:6" ht="15" customHeight="1" x14ac:dyDescent="0.35">
      <c r="C719" s="194"/>
      <c r="D719" s="137"/>
      <c r="E719" s="66"/>
      <c r="F719" s="55"/>
    </row>
    <row r="720" spans="3:6" ht="15" customHeight="1" x14ac:dyDescent="0.35">
      <c r="C720" s="194"/>
      <c r="D720" s="137"/>
      <c r="E720" s="66"/>
      <c r="F720" s="55"/>
    </row>
    <row r="721" spans="3:6" ht="15" customHeight="1" x14ac:dyDescent="0.35">
      <c r="C721" s="194"/>
      <c r="D721" s="137"/>
      <c r="E721" s="66"/>
      <c r="F721" s="55"/>
    </row>
    <row r="722" spans="3:6" ht="15" customHeight="1" x14ac:dyDescent="0.35">
      <c r="C722" s="194"/>
      <c r="D722" s="137"/>
      <c r="E722" s="66"/>
      <c r="F722" s="55"/>
    </row>
    <row r="723" spans="3:6" ht="15" customHeight="1" x14ac:dyDescent="0.35">
      <c r="C723" s="194"/>
      <c r="D723" s="137"/>
      <c r="E723" s="66"/>
      <c r="F723" s="55"/>
    </row>
    <row r="724" spans="3:6" ht="15" customHeight="1" x14ac:dyDescent="0.35">
      <c r="C724" s="194"/>
      <c r="D724" s="137"/>
      <c r="E724" s="66"/>
      <c r="F724" s="55"/>
    </row>
    <row r="725" spans="3:6" ht="15" customHeight="1" x14ac:dyDescent="0.35">
      <c r="C725" s="194"/>
      <c r="D725" s="137"/>
      <c r="E725" s="66"/>
      <c r="F725" s="55"/>
    </row>
    <row r="726" spans="3:6" ht="15" customHeight="1" x14ac:dyDescent="0.35">
      <c r="C726" s="194"/>
      <c r="D726" s="137"/>
      <c r="E726" s="66"/>
      <c r="F726" s="55"/>
    </row>
    <row r="727" spans="3:6" ht="15" customHeight="1" x14ac:dyDescent="0.35">
      <c r="C727" s="194"/>
      <c r="D727" s="137"/>
      <c r="E727" s="66"/>
      <c r="F727" s="55"/>
    </row>
    <row r="728" spans="3:6" ht="15" customHeight="1" x14ac:dyDescent="0.35">
      <c r="C728" s="194"/>
      <c r="D728" s="137"/>
      <c r="E728" s="66"/>
      <c r="F728" s="55"/>
    </row>
    <row r="729" spans="3:6" ht="15" customHeight="1" x14ac:dyDescent="0.35">
      <c r="C729" s="194"/>
      <c r="D729" s="137"/>
      <c r="E729" s="66"/>
      <c r="F729" s="55"/>
    </row>
    <row r="730" spans="3:6" ht="15" customHeight="1" x14ac:dyDescent="0.35">
      <c r="C730" s="194"/>
      <c r="D730" s="137"/>
      <c r="E730" s="66"/>
      <c r="F730" s="55"/>
    </row>
    <row r="731" spans="3:6" ht="15" customHeight="1" x14ac:dyDescent="0.35">
      <c r="C731" s="194"/>
      <c r="D731" s="137"/>
      <c r="E731" s="66"/>
      <c r="F731" s="55"/>
    </row>
    <row r="732" spans="3:6" ht="15" customHeight="1" x14ac:dyDescent="0.35">
      <c r="C732" s="194"/>
      <c r="D732" s="137"/>
      <c r="E732" s="66"/>
      <c r="F732" s="55"/>
    </row>
    <row r="733" spans="3:6" ht="15" customHeight="1" x14ac:dyDescent="0.35">
      <c r="C733" s="194"/>
      <c r="D733" s="137"/>
      <c r="E733" s="66"/>
      <c r="F733" s="55"/>
    </row>
    <row r="734" spans="3:6" ht="15" customHeight="1" x14ac:dyDescent="0.35">
      <c r="C734" s="194"/>
      <c r="D734" s="137"/>
      <c r="E734" s="66"/>
      <c r="F734" s="55"/>
    </row>
    <row r="735" spans="3:6" ht="15" customHeight="1" x14ac:dyDescent="0.35">
      <c r="C735" s="194"/>
      <c r="D735" s="137"/>
      <c r="E735" s="66"/>
      <c r="F735" s="55"/>
    </row>
    <row r="736" spans="3:6" ht="15" customHeight="1" x14ac:dyDescent="0.35">
      <c r="C736" s="194"/>
      <c r="D736" s="137"/>
      <c r="E736" s="66"/>
      <c r="F736" s="55"/>
    </row>
    <row r="737" spans="3:6" ht="15" customHeight="1" x14ac:dyDescent="0.35">
      <c r="C737" s="194"/>
      <c r="D737" s="137"/>
      <c r="E737" s="66"/>
      <c r="F737" s="55"/>
    </row>
    <row r="738" spans="3:6" ht="15" customHeight="1" x14ac:dyDescent="0.35">
      <c r="C738" s="194"/>
      <c r="D738" s="137"/>
      <c r="E738" s="66"/>
      <c r="F738" s="55"/>
    </row>
    <row r="739" spans="3:6" ht="15" customHeight="1" x14ac:dyDescent="0.35">
      <c r="C739" s="194"/>
      <c r="D739" s="137"/>
      <c r="E739" s="66"/>
      <c r="F739" s="55"/>
    </row>
    <row r="740" spans="3:6" ht="15" customHeight="1" x14ac:dyDescent="0.35">
      <c r="C740" s="194"/>
      <c r="D740" s="137"/>
      <c r="E740" s="66"/>
      <c r="F740" s="55"/>
    </row>
    <row r="741" spans="3:6" ht="15" customHeight="1" x14ac:dyDescent="0.35">
      <c r="C741" s="194"/>
      <c r="D741" s="137"/>
      <c r="E741" s="66"/>
      <c r="F741" s="55"/>
    </row>
    <row r="742" spans="3:6" ht="15" customHeight="1" x14ac:dyDescent="0.35">
      <c r="C742" s="194"/>
      <c r="D742" s="137"/>
      <c r="E742" s="66"/>
      <c r="F742" s="55"/>
    </row>
    <row r="743" spans="3:6" ht="15" customHeight="1" x14ac:dyDescent="0.35">
      <c r="C743" s="194"/>
      <c r="D743" s="137"/>
      <c r="E743" s="66"/>
      <c r="F743" s="55"/>
    </row>
    <row r="744" spans="3:6" ht="15" customHeight="1" x14ac:dyDescent="0.35">
      <c r="C744" s="194"/>
      <c r="D744" s="137"/>
      <c r="E744" s="66"/>
      <c r="F744" s="55"/>
    </row>
    <row r="745" spans="3:6" ht="15" customHeight="1" x14ac:dyDescent="0.35">
      <c r="C745" s="194"/>
      <c r="D745" s="137"/>
      <c r="E745" s="66"/>
      <c r="F745" s="55"/>
    </row>
    <row r="746" spans="3:6" ht="15" customHeight="1" x14ac:dyDescent="0.35">
      <c r="C746" s="194"/>
      <c r="D746" s="137"/>
      <c r="E746" s="66"/>
      <c r="F746" s="55"/>
    </row>
    <row r="747" spans="3:6" ht="15" customHeight="1" x14ac:dyDescent="0.35">
      <c r="C747" s="194"/>
      <c r="D747" s="137"/>
      <c r="E747" s="66"/>
      <c r="F747" s="55"/>
    </row>
    <row r="748" spans="3:6" ht="15" customHeight="1" x14ac:dyDescent="0.35">
      <c r="C748" s="194"/>
      <c r="D748" s="137"/>
      <c r="E748" s="66"/>
      <c r="F748" s="55"/>
    </row>
    <row r="749" spans="3:6" ht="15" customHeight="1" x14ac:dyDescent="0.35">
      <c r="C749" s="194"/>
      <c r="D749" s="137"/>
      <c r="E749" s="66"/>
      <c r="F749" s="55"/>
    </row>
    <row r="750" spans="3:6" ht="15" customHeight="1" x14ac:dyDescent="0.35">
      <c r="C750" s="194"/>
      <c r="D750" s="137"/>
      <c r="E750" s="66"/>
      <c r="F750" s="55"/>
    </row>
    <row r="751" spans="3:6" ht="15" customHeight="1" x14ac:dyDescent="0.35">
      <c r="C751" s="194"/>
      <c r="D751" s="137"/>
      <c r="E751" s="66"/>
      <c r="F751" s="55"/>
    </row>
    <row r="752" spans="3:6" ht="15" customHeight="1" x14ac:dyDescent="0.35">
      <c r="C752" s="194"/>
      <c r="D752" s="137"/>
      <c r="E752" s="66"/>
      <c r="F752" s="55"/>
    </row>
    <row r="753" spans="3:6" ht="15" customHeight="1" x14ac:dyDescent="0.35">
      <c r="C753" s="194"/>
      <c r="D753" s="137"/>
      <c r="E753" s="66"/>
      <c r="F753" s="55"/>
    </row>
    <row r="754" spans="3:6" ht="15" customHeight="1" x14ac:dyDescent="0.35">
      <c r="C754" s="194"/>
      <c r="D754" s="137"/>
      <c r="E754" s="66"/>
      <c r="F754" s="55"/>
    </row>
    <row r="755" spans="3:6" ht="15" customHeight="1" x14ac:dyDescent="0.35">
      <c r="C755" s="194"/>
      <c r="D755" s="137"/>
      <c r="E755" s="66"/>
      <c r="F755" s="55"/>
    </row>
    <row r="756" spans="3:6" ht="15" customHeight="1" x14ac:dyDescent="0.35">
      <c r="C756" s="194"/>
      <c r="D756" s="137"/>
      <c r="E756" s="66"/>
      <c r="F756" s="55"/>
    </row>
    <row r="757" spans="3:6" ht="15" customHeight="1" x14ac:dyDescent="0.35">
      <c r="C757" s="194"/>
      <c r="D757" s="137"/>
      <c r="E757" s="66"/>
      <c r="F757" s="55"/>
    </row>
    <row r="758" spans="3:6" ht="15" customHeight="1" x14ac:dyDescent="0.35">
      <c r="C758" s="194"/>
      <c r="D758" s="137"/>
      <c r="E758" s="66"/>
      <c r="F758" s="55"/>
    </row>
    <row r="759" spans="3:6" ht="15" customHeight="1" x14ac:dyDescent="0.35">
      <c r="C759" s="194"/>
      <c r="D759" s="137"/>
      <c r="E759" s="66"/>
      <c r="F759" s="55"/>
    </row>
    <row r="760" spans="3:6" ht="15" customHeight="1" x14ac:dyDescent="0.35">
      <c r="C760" s="194"/>
      <c r="D760" s="137"/>
      <c r="E760" s="66"/>
      <c r="F760" s="55"/>
    </row>
    <row r="761" spans="3:6" ht="15" customHeight="1" x14ac:dyDescent="0.35">
      <c r="C761" s="194"/>
      <c r="D761" s="137"/>
      <c r="E761" s="66"/>
      <c r="F761" s="55"/>
    </row>
    <row r="762" spans="3:6" ht="15" customHeight="1" x14ac:dyDescent="0.35">
      <c r="C762" s="194"/>
      <c r="D762" s="137"/>
      <c r="E762" s="66"/>
      <c r="F762" s="55"/>
    </row>
    <row r="763" spans="3:6" ht="15" customHeight="1" x14ac:dyDescent="0.35">
      <c r="C763" s="194"/>
      <c r="D763" s="137"/>
      <c r="E763" s="66"/>
      <c r="F763" s="55"/>
    </row>
    <row r="764" spans="3:6" ht="15" customHeight="1" x14ac:dyDescent="0.35">
      <c r="C764" s="194"/>
      <c r="D764" s="137"/>
      <c r="E764" s="66"/>
      <c r="F764" s="55"/>
    </row>
    <row r="765" spans="3:6" ht="15" customHeight="1" x14ac:dyDescent="0.35">
      <c r="C765" s="194"/>
      <c r="D765" s="137"/>
      <c r="E765" s="66"/>
      <c r="F765" s="55"/>
    </row>
    <row r="766" spans="3:6" ht="15" customHeight="1" x14ac:dyDescent="0.35">
      <c r="C766" s="194"/>
      <c r="D766" s="137"/>
      <c r="E766" s="66"/>
      <c r="F766" s="55"/>
    </row>
    <row r="767" spans="3:6" ht="15" customHeight="1" x14ac:dyDescent="0.35">
      <c r="C767" s="194"/>
      <c r="D767" s="137"/>
      <c r="E767" s="66"/>
      <c r="F767" s="55"/>
    </row>
    <row r="768" spans="3:6" ht="15" customHeight="1" x14ac:dyDescent="0.35">
      <c r="C768" s="194"/>
      <c r="D768" s="137"/>
      <c r="E768" s="66"/>
      <c r="F768" s="55"/>
    </row>
    <row r="769" spans="3:6" ht="15" customHeight="1" x14ac:dyDescent="0.35">
      <c r="C769" s="194"/>
      <c r="D769" s="137"/>
      <c r="E769" s="66"/>
      <c r="F769" s="55"/>
    </row>
    <row r="770" spans="3:6" ht="15" customHeight="1" x14ac:dyDescent="0.35">
      <c r="C770" s="194"/>
      <c r="D770" s="137"/>
      <c r="E770" s="66"/>
      <c r="F770" s="55"/>
    </row>
    <row r="771" spans="3:6" ht="15" customHeight="1" x14ac:dyDescent="0.35">
      <c r="C771" s="194"/>
      <c r="D771" s="137"/>
      <c r="E771" s="66"/>
      <c r="F771" s="55"/>
    </row>
    <row r="772" spans="3:6" ht="15" customHeight="1" x14ac:dyDescent="0.35">
      <c r="C772" s="194"/>
      <c r="D772" s="137"/>
      <c r="E772" s="66"/>
      <c r="F772" s="55"/>
    </row>
    <row r="773" spans="3:6" ht="15" customHeight="1" x14ac:dyDescent="0.35">
      <c r="C773" s="194"/>
      <c r="D773" s="137"/>
      <c r="E773" s="66"/>
      <c r="F773" s="55"/>
    </row>
    <row r="774" spans="3:6" ht="15" customHeight="1" x14ac:dyDescent="0.35">
      <c r="C774" s="194"/>
      <c r="D774" s="137"/>
      <c r="E774" s="66"/>
      <c r="F774" s="55"/>
    </row>
    <row r="775" spans="3:6" ht="15" customHeight="1" x14ac:dyDescent="0.35">
      <c r="C775" s="194"/>
      <c r="D775" s="137"/>
      <c r="E775" s="66"/>
      <c r="F775" s="55"/>
    </row>
    <row r="776" spans="3:6" ht="15" customHeight="1" x14ac:dyDescent="0.35">
      <c r="C776" s="194"/>
      <c r="D776" s="137"/>
      <c r="E776" s="66"/>
      <c r="F776" s="55"/>
    </row>
    <row r="777" spans="3:6" ht="15" customHeight="1" x14ac:dyDescent="0.35">
      <c r="C777" s="194"/>
      <c r="D777" s="137"/>
      <c r="E777" s="66"/>
      <c r="F777" s="55"/>
    </row>
    <row r="778" spans="3:6" ht="15" customHeight="1" x14ac:dyDescent="0.35">
      <c r="C778" s="194"/>
      <c r="D778" s="137"/>
      <c r="E778" s="66"/>
      <c r="F778" s="55"/>
    </row>
    <row r="779" spans="3:6" ht="15" customHeight="1" x14ac:dyDescent="0.35">
      <c r="C779" s="194"/>
      <c r="D779" s="137"/>
      <c r="E779" s="66"/>
      <c r="F779" s="55"/>
    </row>
    <row r="780" spans="3:6" ht="15" customHeight="1" x14ac:dyDescent="0.35">
      <c r="C780" s="194"/>
      <c r="D780" s="137"/>
      <c r="E780" s="66"/>
      <c r="F780" s="55"/>
    </row>
    <row r="781" spans="3:6" ht="15" customHeight="1" x14ac:dyDescent="0.35">
      <c r="C781" s="194"/>
      <c r="D781" s="137"/>
      <c r="E781" s="66"/>
      <c r="F781" s="55"/>
    </row>
    <row r="782" spans="3:6" ht="15" customHeight="1" x14ac:dyDescent="0.35">
      <c r="C782" s="194"/>
      <c r="D782" s="137"/>
      <c r="E782" s="66"/>
      <c r="F782" s="55"/>
    </row>
    <row r="783" spans="3:6" ht="15" customHeight="1" x14ac:dyDescent="0.35">
      <c r="C783" s="194"/>
      <c r="D783" s="137"/>
      <c r="E783" s="66"/>
      <c r="F783" s="55"/>
    </row>
    <row r="784" spans="3:6" ht="15" customHeight="1" x14ac:dyDescent="0.35">
      <c r="C784" s="194"/>
      <c r="D784" s="137"/>
      <c r="E784" s="66"/>
      <c r="F784" s="55"/>
    </row>
    <row r="785" spans="3:6" ht="15" customHeight="1" x14ac:dyDescent="0.35">
      <c r="C785" s="194"/>
      <c r="D785" s="137"/>
      <c r="E785" s="66"/>
      <c r="F785" s="55"/>
    </row>
    <row r="786" spans="3:6" ht="15" customHeight="1" x14ac:dyDescent="0.35">
      <c r="C786" s="194"/>
      <c r="D786" s="137"/>
      <c r="E786" s="66"/>
      <c r="F786" s="55"/>
    </row>
    <row r="787" spans="3:6" ht="15" customHeight="1" x14ac:dyDescent="0.35">
      <c r="C787" s="194"/>
      <c r="D787" s="137"/>
      <c r="E787" s="66"/>
      <c r="F787" s="55"/>
    </row>
    <row r="788" spans="3:6" ht="15" customHeight="1" x14ac:dyDescent="0.35">
      <c r="C788" s="194"/>
      <c r="D788" s="137"/>
      <c r="E788" s="66"/>
      <c r="F788" s="55"/>
    </row>
    <row r="789" spans="3:6" ht="15" customHeight="1" x14ac:dyDescent="0.35">
      <c r="C789" s="194"/>
      <c r="D789" s="137"/>
      <c r="E789" s="66"/>
      <c r="F789" s="55"/>
    </row>
    <row r="790" spans="3:6" ht="15" customHeight="1" x14ac:dyDescent="0.35">
      <c r="C790" s="194"/>
      <c r="D790" s="137"/>
      <c r="E790" s="66"/>
      <c r="F790" s="55"/>
    </row>
    <row r="791" spans="3:6" ht="15" customHeight="1" x14ac:dyDescent="0.35">
      <c r="C791" s="194"/>
      <c r="D791" s="137"/>
      <c r="E791" s="66"/>
      <c r="F791" s="55"/>
    </row>
    <row r="792" spans="3:6" ht="15" customHeight="1" x14ac:dyDescent="0.35">
      <c r="C792" s="194"/>
      <c r="D792" s="137"/>
      <c r="E792" s="66"/>
      <c r="F792" s="55"/>
    </row>
    <row r="793" spans="3:6" ht="15" customHeight="1" x14ac:dyDescent="0.35">
      <c r="C793" s="194"/>
      <c r="D793" s="137"/>
      <c r="E793" s="66"/>
      <c r="F793" s="55"/>
    </row>
    <row r="794" spans="3:6" ht="15" customHeight="1" x14ac:dyDescent="0.35">
      <c r="C794" s="194"/>
      <c r="D794" s="137"/>
      <c r="E794" s="66"/>
      <c r="F794" s="55"/>
    </row>
    <row r="795" spans="3:6" ht="15" customHeight="1" x14ac:dyDescent="0.35">
      <c r="C795" s="194"/>
      <c r="D795" s="137"/>
      <c r="E795" s="66"/>
      <c r="F795" s="55"/>
    </row>
    <row r="796" spans="3:6" ht="15" customHeight="1" x14ac:dyDescent="0.35">
      <c r="C796" s="194"/>
      <c r="D796" s="137"/>
      <c r="E796" s="66"/>
      <c r="F796" s="55"/>
    </row>
    <row r="797" spans="3:6" ht="15" customHeight="1" x14ac:dyDescent="0.35">
      <c r="C797" s="194"/>
      <c r="D797" s="137"/>
      <c r="E797" s="66"/>
      <c r="F797" s="55"/>
    </row>
    <row r="798" spans="3:6" ht="15" customHeight="1" x14ac:dyDescent="0.35">
      <c r="C798" s="194"/>
      <c r="D798" s="137"/>
      <c r="E798" s="66"/>
      <c r="F798" s="55"/>
    </row>
    <row r="799" spans="3:6" ht="15" customHeight="1" x14ac:dyDescent="0.35">
      <c r="C799" s="194"/>
      <c r="D799" s="137"/>
      <c r="E799" s="66"/>
      <c r="F799" s="55"/>
    </row>
    <row r="800" spans="3:6" ht="15" customHeight="1" x14ac:dyDescent="0.35">
      <c r="C800" s="194"/>
      <c r="D800" s="137"/>
      <c r="E800" s="66"/>
      <c r="F800" s="55"/>
    </row>
    <row r="801" spans="3:6" ht="15" customHeight="1" x14ac:dyDescent="0.35">
      <c r="C801" s="194"/>
      <c r="D801" s="137"/>
      <c r="E801" s="66"/>
      <c r="F801" s="55"/>
    </row>
    <row r="802" spans="3:6" ht="15" customHeight="1" x14ac:dyDescent="0.35">
      <c r="C802" s="194"/>
      <c r="D802" s="137"/>
      <c r="E802" s="66"/>
      <c r="F802" s="55"/>
    </row>
    <row r="803" spans="3:6" ht="15" customHeight="1" x14ac:dyDescent="0.35">
      <c r="C803" s="194"/>
      <c r="D803" s="137"/>
      <c r="E803" s="66"/>
      <c r="F803" s="55"/>
    </row>
    <row r="804" spans="3:6" ht="15" customHeight="1" x14ac:dyDescent="0.35">
      <c r="C804" s="194"/>
      <c r="D804" s="137"/>
      <c r="E804" s="66"/>
      <c r="F804" s="55"/>
    </row>
    <row r="805" spans="3:6" ht="15" customHeight="1" x14ac:dyDescent="0.35">
      <c r="C805" s="194"/>
      <c r="D805" s="137"/>
      <c r="E805" s="66"/>
      <c r="F805" s="55"/>
    </row>
    <row r="806" spans="3:6" ht="15" customHeight="1" x14ac:dyDescent="0.35">
      <c r="C806" s="194"/>
      <c r="D806" s="137"/>
      <c r="E806" s="66"/>
      <c r="F806" s="55"/>
    </row>
    <row r="807" spans="3:6" ht="15" customHeight="1" x14ac:dyDescent="0.35">
      <c r="C807" s="194"/>
      <c r="D807" s="137"/>
      <c r="E807" s="66"/>
      <c r="F807" s="55"/>
    </row>
    <row r="808" spans="3:6" ht="15" customHeight="1" x14ac:dyDescent="0.35">
      <c r="C808" s="194"/>
      <c r="D808" s="137"/>
      <c r="E808" s="66"/>
      <c r="F808" s="55"/>
    </row>
    <row r="809" spans="3:6" ht="15" customHeight="1" x14ac:dyDescent="0.35">
      <c r="C809" s="194"/>
      <c r="D809" s="137"/>
      <c r="E809" s="66"/>
      <c r="F809" s="55"/>
    </row>
    <row r="810" spans="3:6" ht="15" customHeight="1" x14ac:dyDescent="0.35">
      <c r="C810" s="194"/>
      <c r="D810" s="137"/>
      <c r="E810" s="66"/>
      <c r="F810" s="55"/>
    </row>
    <row r="811" spans="3:6" ht="15" customHeight="1" x14ac:dyDescent="0.35">
      <c r="C811" s="194"/>
      <c r="D811" s="137"/>
      <c r="E811" s="66"/>
      <c r="F811" s="55"/>
    </row>
    <row r="812" spans="3:6" ht="15" customHeight="1" x14ac:dyDescent="0.35">
      <c r="C812" s="194"/>
      <c r="D812" s="137"/>
      <c r="E812" s="66"/>
      <c r="F812" s="55"/>
    </row>
    <row r="813" spans="3:6" ht="15" customHeight="1" x14ac:dyDescent="0.35">
      <c r="C813" s="194"/>
      <c r="D813" s="137"/>
      <c r="E813" s="66"/>
      <c r="F813" s="55"/>
    </row>
    <row r="814" spans="3:6" ht="15" customHeight="1" x14ac:dyDescent="0.35">
      <c r="C814" s="194"/>
      <c r="D814" s="137"/>
      <c r="E814" s="66"/>
      <c r="F814" s="55"/>
    </row>
    <row r="815" spans="3:6" ht="15" customHeight="1" x14ac:dyDescent="0.35">
      <c r="C815" s="194"/>
      <c r="D815" s="137"/>
      <c r="E815" s="66"/>
      <c r="F815" s="55"/>
    </row>
    <row r="816" spans="3:6" ht="15" customHeight="1" x14ac:dyDescent="0.35">
      <c r="C816" s="194"/>
      <c r="D816" s="137"/>
      <c r="E816" s="66"/>
      <c r="F816" s="55"/>
    </row>
    <row r="817" spans="3:6" ht="15" customHeight="1" x14ac:dyDescent="0.35">
      <c r="C817" s="194"/>
      <c r="D817" s="137"/>
      <c r="E817" s="66"/>
      <c r="F817" s="55"/>
    </row>
    <row r="818" spans="3:6" ht="15" customHeight="1" x14ac:dyDescent="0.35">
      <c r="C818" s="194"/>
      <c r="D818" s="137"/>
      <c r="E818" s="66"/>
      <c r="F818" s="55"/>
    </row>
    <row r="819" spans="3:6" ht="15" customHeight="1" x14ac:dyDescent="0.35">
      <c r="C819" s="194"/>
      <c r="D819" s="137"/>
      <c r="E819" s="66"/>
      <c r="F819" s="55"/>
    </row>
    <row r="820" spans="3:6" ht="15" customHeight="1" x14ac:dyDescent="0.35">
      <c r="C820" s="194"/>
      <c r="D820" s="137"/>
      <c r="E820" s="66"/>
      <c r="F820" s="55"/>
    </row>
    <row r="821" spans="3:6" ht="15" customHeight="1" x14ac:dyDescent="0.35">
      <c r="C821" s="194"/>
      <c r="D821" s="137"/>
      <c r="E821" s="66"/>
      <c r="F821" s="55"/>
    </row>
    <row r="822" spans="3:6" ht="15" customHeight="1" x14ac:dyDescent="0.35">
      <c r="C822" s="194"/>
      <c r="D822" s="137"/>
      <c r="E822" s="66"/>
      <c r="F822" s="55"/>
    </row>
    <row r="823" spans="3:6" ht="15" customHeight="1" x14ac:dyDescent="0.35">
      <c r="C823" s="194"/>
      <c r="D823" s="137"/>
      <c r="E823" s="66"/>
      <c r="F823" s="55"/>
    </row>
    <row r="824" spans="3:6" ht="15" customHeight="1" x14ac:dyDescent="0.35">
      <c r="C824" s="194"/>
      <c r="D824" s="137"/>
      <c r="E824" s="66"/>
      <c r="F824" s="55"/>
    </row>
    <row r="825" spans="3:6" ht="15" customHeight="1" x14ac:dyDescent="0.35">
      <c r="C825" s="194"/>
      <c r="D825" s="137"/>
      <c r="E825" s="66"/>
      <c r="F825" s="55"/>
    </row>
    <row r="826" spans="3:6" ht="15" customHeight="1" x14ac:dyDescent="0.35">
      <c r="C826" s="194"/>
      <c r="D826" s="137"/>
      <c r="E826" s="66"/>
      <c r="F826" s="55"/>
    </row>
    <row r="827" spans="3:6" ht="15" customHeight="1" x14ac:dyDescent="0.35">
      <c r="C827" s="194"/>
      <c r="D827" s="137"/>
      <c r="E827" s="66"/>
      <c r="F827" s="55"/>
    </row>
    <row r="828" spans="3:6" ht="15" customHeight="1" x14ac:dyDescent="0.35">
      <c r="C828" s="194"/>
      <c r="D828" s="137"/>
      <c r="E828" s="66"/>
      <c r="F828" s="55"/>
    </row>
    <row r="829" spans="3:6" ht="15" customHeight="1" x14ac:dyDescent="0.35">
      <c r="C829" s="194"/>
      <c r="D829" s="137"/>
      <c r="E829" s="66"/>
      <c r="F829" s="55"/>
    </row>
    <row r="830" spans="3:6" ht="15" customHeight="1" x14ac:dyDescent="0.35">
      <c r="C830" s="194"/>
      <c r="D830" s="137"/>
      <c r="E830" s="66"/>
      <c r="F830" s="55"/>
    </row>
    <row r="831" spans="3:6" ht="15" customHeight="1" x14ac:dyDescent="0.35">
      <c r="C831" s="194"/>
      <c r="D831" s="137"/>
      <c r="E831" s="66"/>
      <c r="F831" s="55"/>
    </row>
    <row r="832" spans="3:6" ht="15" customHeight="1" x14ac:dyDescent="0.35">
      <c r="C832" s="194"/>
      <c r="D832" s="137"/>
      <c r="E832" s="66"/>
      <c r="F832" s="55"/>
    </row>
    <row r="833" spans="3:6" ht="15" customHeight="1" x14ac:dyDescent="0.35">
      <c r="C833" s="194"/>
      <c r="D833" s="137"/>
      <c r="E833" s="66"/>
      <c r="F833" s="55"/>
    </row>
    <row r="834" spans="3:6" ht="15" customHeight="1" x14ac:dyDescent="0.35">
      <c r="C834" s="194"/>
      <c r="D834" s="137"/>
      <c r="E834" s="66"/>
      <c r="F834" s="55"/>
    </row>
    <row r="835" spans="3:6" ht="15" customHeight="1" x14ac:dyDescent="0.35">
      <c r="C835" s="194"/>
      <c r="D835" s="137"/>
      <c r="E835" s="66"/>
      <c r="F835" s="55"/>
    </row>
    <row r="836" spans="3:6" ht="15" customHeight="1" x14ac:dyDescent="0.35">
      <c r="C836" s="194"/>
      <c r="D836" s="137"/>
      <c r="E836" s="66"/>
      <c r="F836" s="55"/>
    </row>
    <row r="837" spans="3:6" ht="15" customHeight="1" x14ac:dyDescent="0.35">
      <c r="C837" s="194"/>
      <c r="D837" s="137"/>
      <c r="E837" s="66"/>
      <c r="F837" s="55"/>
    </row>
    <row r="838" spans="3:6" ht="15" customHeight="1" x14ac:dyDescent="0.35">
      <c r="C838" s="194"/>
      <c r="D838" s="137"/>
      <c r="E838" s="66"/>
      <c r="F838" s="55"/>
    </row>
    <row r="839" spans="3:6" ht="15" customHeight="1" x14ac:dyDescent="0.35">
      <c r="C839" s="194"/>
      <c r="D839" s="137"/>
      <c r="E839" s="66"/>
      <c r="F839" s="55"/>
    </row>
    <row r="840" spans="3:6" ht="15" customHeight="1" x14ac:dyDescent="0.35">
      <c r="C840" s="194"/>
      <c r="D840" s="137"/>
      <c r="E840" s="66"/>
      <c r="F840" s="55"/>
    </row>
    <row r="841" spans="3:6" ht="15" customHeight="1" x14ac:dyDescent="0.35">
      <c r="C841" s="194"/>
      <c r="D841" s="137"/>
      <c r="E841" s="66"/>
      <c r="F841" s="55"/>
    </row>
    <row r="842" spans="3:6" ht="15" customHeight="1" x14ac:dyDescent="0.35">
      <c r="C842" s="194"/>
      <c r="D842" s="137"/>
      <c r="E842" s="66"/>
      <c r="F842" s="55"/>
    </row>
    <row r="843" spans="3:6" ht="15" customHeight="1" x14ac:dyDescent="0.35">
      <c r="C843" s="194"/>
      <c r="D843" s="137"/>
      <c r="E843" s="66"/>
      <c r="F843" s="55"/>
    </row>
    <row r="844" spans="3:6" ht="15" customHeight="1" x14ac:dyDescent="0.35">
      <c r="C844" s="194"/>
      <c r="D844" s="137"/>
      <c r="E844" s="66"/>
      <c r="F844" s="55"/>
    </row>
    <row r="845" spans="3:6" ht="15" customHeight="1" x14ac:dyDescent="0.35">
      <c r="C845" s="194"/>
      <c r="D845" s="137"/>
      <c r="E845" s="66"/>
      <c r="F845" s="55"/>
    </row>
    <row r="846" spans="3:6" ht="15" customHeight="1" x14ac:dyDescent="0.35">
      <c r="C846" s="194"/>
      <c r="D846" s="137"/>
      <c r="E846" s="66"/>
      <c r="F846" s="55"/>
    </row>
    <row r="847" spans="3:6" ht="15" customHeight="1" x14ac:dyDescent="0.35">
      <c r="C847" s="194"/>
      <c r="D847" s="137"/>
      <c r="E847" s="66"/>
      <c r="F847" s="55"/>
    </row>
    <row r="848" spans="3:6" ht="15" customHeight="1" x14ac:dyDescent="0.35">
      <c r="C848" s="194"/>
      <c r="D848" s="137"/>
      <c r="E848" s="66"/>
      <c r="F848" s="55"/>
    </row>
    <row r="849" spans="3:6" ht="15" customHeight="1" x14ac:dyDescent="0.35">
      <c r="C849" s="194"/>
      <c r="D849" s="137"/>
      <c r="E849" s="66"/>
      <c r="F849" s="55"/>
    </row>
    <row r="850" spans="3:6" ht="15" customHeight="1" x14ac:dyDescent="0.35">
      <c r="C850" s="194"/>
      <c r="D850" s="137"/>
      <c r="E850" s="66"/>
      <c r="F850" s="55"/>
    </row>
    <row r="851" spans="3:6" ht="15" customHeight="1" x14ac:dyDescent="0.35">
      <c r="C851" s="194"/>
      <c r="D851" s="137"/>
      <c r="E851" s="66"/>
      <c r="F851" s="55"/>
    </row>
    <row r="852" spans="3:6" ht="15" customHeight="1" x14ac:dyDescent="0.35">
      <c r="C852" s="194"/>
      <c r="D852" s="137"/>
      <c r="E852" s="66"/>
      <c r="F852" s="55"/>
    </row>
    <row r="853" spans="3:6" ht="15" customHeight="1" x14ac:dyDescent="0.35">
      <c r="C853" s="194"/>
      <c r="D853" s="137"/>
      <c r="E853" s="66"/>
      <c r="F853" s="55"/>
    </row>
    <row r="854" spans="3:6" ht="15" customHeight="1" x14ac:dyDescent="0.35">
      <c r="C854" s="194"/>
      <c r="D854" s="137"/>
      <c r="E854" s="66"/>
      <c r="F854" s="55"/>
    </row>
    <row r="855" spans="3:6" ht="15" customHeight="1" x14ac:dyDescent="0.35">
      <c r="C855" s="194"/>
      <c r="D855" s="137"/>
      <c r="E855" s="66"/>
      <c r="F855" s="55"/>
    </row>
    <row r="856" spans="3:6" ht="15" customHeight="1" x14ac:dyDescent="0.35">
      <c r="C856" s="194"/>
      <c r="D856" s="137"/>
      <c r="E856" s="66"/>
      <c r="F856" s="55"/>
    </row>
    <row r="857" spans="3:6" ht="15" customHeight="1" x14ac:dyDescent="0.35">
      <c r="C857" s="194"/>
      <c r="D857" s="137"/>
      <c r="E857" s="66"/>
      <c r="F857" s="55"/>
    </row>
    <row r="858" spans="3:6" ht="15" customHeight="1" x14ac:dyDescent="0.35">
      <c r="C858" s="194"/>
      <c r="D858" s="137"/>
      <c r="E858" s="66"/>
      <c r="F858" s="55"/>
    </row>
    <row r="859" spans="3:6" ht="15" customHeight="1" x14ac:dyDescent="0.35">
      <c r="C859" s="194"/>
      <c r="D859" s="137"/>
      <c r="E859" s="66"/>
      <c r="F859" s="55"/>
    </row>
    <row r="860" spans="3:6" ht="15" customHeight="1" x14ac:dyDescent="0.35">
      <c r="C860" s="194"/>
      <c r="D860" s="137"/>
      <c r="E860" s="66"/>
      <c r="F860" s="55"/>
    </row>
    <row r="861" spans="3:6" ht="15" customHeight="1" x14ac:dyDescent="0.35">
      <c r="C861" s="194"/>
      <c r="D861" s="137"/>
      <c r="E861" s="66"/>
      <c r="F861" s="55"/>
    </row>
    <row r="862" spans="3:6" ht="15" customHeight="1" x14ac:dyDescent="0.35">
      <c r="C862" s="194"/>
      <c r="D862" s="137"/>
      <c r="E862" s="66"/>
      <c r="F862" s="55"/>
    </row>
    <row r="863" spans="3:6" ht="15" customHeight="1" x14ac:dyDescent="0.35">
      <c r="C863" s="194"/>
      <c r="D863" s="137"/>
      <c r="E863" s="66"/>
      <c r="F863" s="55"/>
    </row>
    <row r="864" spans="3:6" ht="15" customHeight="1" x14ac:dyDescent="0.35">
      <c r="C864" s="194"/>
      <c r="D864" s="137"/>
      <c r="E864" s="66"/>
      <c r="F864" s="55"/>
    </row>
    <row r="865" spans="3:6" ht="15" customHeight="1" x14ac:dyDescent="0.35">
      <c r="C865" s="194"/>
      <c r="D865" s="137"/>
      <c r="E865" s="66"/>
      <c r="F865" s="55"/>
    </row>
    <row r="866" spans="3:6" ht="15" customHeight="1" x14ac:dyDescent="0.35">
      <c r="C866" s="194"/>
      <c r="D866" s="137"/>
      <c r="E866" s="66"/>
      <c r="F866" s="55"/>
    </row>
    <row r="867" spans="3:6" ht="15" customHeight="1" x14ac:dyDescent="0.35">
      <c r="C867" s="194"/>
      <c r="D867" s="137"/>
      <c r="E867" s="66"/>
      <c r="F867" s="55"/>
    </row>
    <row r="868" spans="3:6" ht="15" customHeight="1" x14ac:dyDescent="0.35">
      <c r="C868" s="194"/>
      <c r="D868" s="137"/>
      <c r="E868" s="66"/>
      <c r="F868" s="55"/>
    </row>
    <row r="869" spans="3:6" ht="15" customHeight="1" x14ac:dyDescent="0.35">
      <c r="C869" s="194"/>
      <c r="D869" s="137"/>
      <c r="E869" s="66"/>
      <c r="F869" s="55"/>
    </row>
    <row r="870" spans="3:6" ht="15" customHeight="1" x14ac:dyDescent="0.35">
      <c r="C870" s="194"/>
      <c r="D870" s="137"/>
      <c r="E870" s="66"/>
      <c r="F870" s="55"/>
    </row>
    <row r="871" spans="3:6" ht="15" customHeight="1" x14ac:dyDescent="0.35">
      <c r="C871" s="194"/>
      <c r="D871" s="137"/>
      <c r="E871" s="66"/>
      <c r="F871" s="55"/>
    </row>
    <row r="872" spans="3:6" ht="15" customHeight="1" x14ac:dyDescent="0.35">
      <c r="C872" s="194"/>
      <c r="D872" s="137"/>
      <c r="E872" s="66"/>
      <c r="F872" s="55"/>
    </row>
    <row r="873" spans="3:6" ht="15" customHeight="1" x14ac:dyDescent="0.35">
      <c r="C873" s="194"/>
      <c r="D873" s="137"/>
      <c r="E873" s="66"/>
      <c r="F873" s="55"/>
    </row>
    <row r="874" spans="3:6" ht="15" customHeight="1" x14ac:dyDescent="0.35">
      <c r="C874" s="194"/>
      <c r="D874" s="137"/>
      <c r="E874" s="66"/>
      <c r="F874" s="55"/>
    </row>
    <row r="875" spans="3:6" ht="15" customHeight="1" x14ac:dyDescent="0.35">
      <c r="C875" s="194"/>
      <c r="D875" s="137"/>
      <c r="E875" s="66"/>
      <c r="F875" s="55"/>
    </row>
    <row r="876" spans="3:6" ht="15" customHeight="1" x14ac:dyDescent="0.35">
      <c r="C876" s="194"/>
      <c r="D876" s="137"/>
      <c r="E876" s="66"/>
      <c r="F876" s="55"/>
    </row>
    <row r="877" spans="3:6" ht="15" customHeight="1" x14ac:dyDescent="0.35">
      <c r="C877" s="194"/>
      <c r="D877" s="137"/>
      <c r="E877" s="66"/>
      <c r="F877" s="55"/>
    </row>
    <row r="878" spans="3:6" ht="15" customHeight="1" x14ac:dyDescent="0.35">
      <c r="C878" s="194"/>
      <c r="D878" s="137"/>
      <c r="E878" s="66"/>
      <c r="F878" s="55"/>
    </row>
    <row r="879" spans="3:6" ht="15" customHeight="1" x14ac:dyDescent="0.35">
      <c r="C879" s="194"/>
      <c r="D879" s="137"/>
      <c r="E879" s="66"/>
      <c r="F879" s="55"/>
    </row>
    <row r="880" spans="3:6" ht="15" customHeight="1" x14ac:dyDescent="0.35">
      <c r="C880" s="194"/>
      <c r="D880" s="137"/>
      <c r="E880" s="66"/>
      <c r="F880" s="55"/>
    </row>
    <row r="881" spans="3:6" ht="15" customHeight="1" x14ac:dyDescent="0.35">
      <c r="C881" s="194"/>
      <c r="D881" s="137"/>
      <c r="E881" s="66"/>
      <c r="F881" s="55"/>
    </row>
    <row r="882" spans="3:6" ht="15" customHeight="1" x14ac:dyDescent="0.35">
      <c r="C882" s="194"/>
      <c r="D882" s="137"/>
      <c r="E882" s="66"/>
      <c r="F882" s="55"/>
    </row>
    <row r="883" spans="3:6" ht="15" customHeight="1" x14ac:dyDescent="0.35">
      <c r="C883" s="194"/>
      <c r="D883" s="137"/>
      <c r="E883" s="66"/>
      <c r="F883" s="55"/>
    </row>
    <row r="884" spans="3:6" ht="15" customHeight="1" x14ac:dyDescent="0.35">
      <c r="C884" s="194"/>
      <c r="D884" s="137"/>
      <c r="E884" s="66"/>
      <c r="F884" s="55"/>
    </row>
    <row r="885" spans="3:6" ht="15" customHeight="1" x14ac:dyDescent="0.35">
      <c r="C885" s="194"/>
      <c r="D885" s="137"/>
      <c r="E885" s="66"/>
      <c r="F885" s="55"/>
    </row>
    <row r="886" spans="3:6" ht="15" customHeight="1" x14ac:dyDescent="0.35">
      <c r="C886" s="194"/>
      <c r="D886" s="137"/>
      <c r="E886" s="66"/>
      <c r="F886" s="55"/>
    </row>
    <row r="887" spans="3:6" ht="15" customHeight="1" x14ac:dyDescent="0.35">
      <c r="C887" s="194"/>
      <c r="D887" s="137"/>
      <c r="E887" s="66"/>
      <c r="F887" s="55"/>
    </row>
    <row r="888" spans="3:6" ht="15" customHeight="1" x14ac:dyDescent="0.35">
      <c r="C888" s="194"/>
      <c r="D888" s="137"/>
      <c r="E888" s="66"/>
      <c r="F888" s="55"/>
    </row>
    <row r="889" spans="3:6" ht="15" customHeight="1" x14ac:dyDescent="0.35">
      <c r="C889" s="194"/>
      <c r="D889" s="137"/>
      <c r="E889" s="66"/>
      <c r="F889" s="55"/>
    </row>
    <row r="890" spans="3:6" ht="15" customHeight="1" x14ac:dyDescent="0.35">
      <c r="C890" s="194"/>
      <c r="D890" s="137"/>
      <c r="E890" s="66"/>
      <c r="F890" s="55"/>
    </row>
    <row r="891" spans="3:6" ht="15" customHeight="1" x14ac:dyDescent="0.35">
      <c r="C891" s="194"/>
      <c r="D891" s="137"/>
      <c r="E891" s="66"/>
      <c r="F891" s="55"/>
    </row>
    <row r="892" spans="3:6" ht="15" customHeight="1" x14ac:dyDescent="0.35">
      <c r="C892" s="194"/>
      <c r="D892" s="137"/>
      <c r="E892" s="66"/>
      <c r="F892" s="55"/>
    </row>
    <row r="893" spans="3:6" ht="15" customHeight="1" x14ac:dyDescent="0.35">
      <c r="C893" s="194"/>
      <c r="D893" s="137"/>
      <c r="E893" s="66"/>
      <c r="F893" s="55"/>
    </row>
    <row r="894" spans="3:6" ht="15" customHeight="1" x14ac:dyDescent="0.35">
      <c r="C894" s="194"/>
      <c r="D894" s="137"/>
      <c r="E894" s="66"/>
      <c r="F894" s="55"/>
    </row>
    <row r="895" spans="3:6" ht="15" customHeight="1" x14ac:dyDescent="0.35">
      <c r="C895" s="194"/>
      <c r="D895" s="137"/>
      <c r="E895" s="66"/>
      <c r="F895" s="55"/>
    </row>
    <row r="896" spans="3:6" ht="15" customHeight="1" x14ac:dyDescent="0.35">
      <c r="C896" s="194"/>
      <c r="D896" s="137"/>
      <c r="E896" s="66"/>
      <c r="F896" s="55"/>
    </row>
    <row r="897" spans="3:6" ht="15" customHeight="1" x14ac:dyDescent="0.35">
      <c r="C897" s="194"/>
      <c r="D897" s="137"/>
      <c r="E897" s="66"/>
      <c r="F897" s="55"/>
    </row>
    <row r="898" spans="3:6" ht="15" customHeight="1" x14ac:dyDescent="0.35">
      <c r="C898" s="194"/>
      <c r="D898" s="137"/>
      <c r="E898" s="66"/>
      <c r="F898" s="55"/>
    </row>
    <row r="899" spans="3:6" ht="15" customHeight="1" x14ac:dyDescent="0.35">
      <c r="C899" s="194"/>
      <c r="D899" s="137"/>
      <c r="E899" s="66"/>
      <c r="F899" s="55"/>
    </row>
    <row r="900" spans="3:6" ht="15" customHeight="1" x14ac:dyDescent="0.35">
      <c r="C900" s="194"/>
      <c r="D900" s="137"/>
      <c r="E900" s="66"/>
      <c r="F900" s="55"/>
    </row>
    <row r="901" spans="3:6" ht="15" customHeight="1" x14ac:dyDescent="0.35">
      <c r="C901" s="194"/>
      <c r="D901" s="137"/>
      <c r="E901" s="66"/>
      <c r="F901" s="55"/>
    </row>
    <row r="902" spans="3:6" ht="15" customHeight="1" x14ac:dyDescent="0.35">
      <c r="C902" s="194"/>
      <c r="D902" s="137"/>
      <c r="E902" s="66"/>
      <c r="F902" s="55"/>
    </row>
    <row r="903" spans="3:6" ht="15" customHeight="1" x14ac:dyDescent="0.35">
      <c r="C903" s="194"/>
      <c r="D903" s="137"/>
      <c r="E903" s="66"/>
      <c r="F903" s="55"/>
    </row>
    <row r="904" spans="3:6" ht="15" customHeight="1" x14ac:dyDescent="0.35">
      <c r="C904" s="194"/>
      <c r="D904" s="137"/>
      <c r="E904" s="66"/>
      <c r="F904" s="55"/>
    </row>
    <row r="905" spans="3:6" ht="15" customHeight="1" x14ac:dyDescent="0.35">
      <c r="C905" s="194"/>
      <c r="D905" s="137"/>
      <c r="E905" s="66"/>
      <c r="F905" s="55"/>
    </row>
    <row r="906" spans="3:6" ht="15" customHeight="1" x14ac:dyDescent="0.35">
      <c r="C906" s="194"/>
      <c r="D906" s="137"/>
      <c r="E906" s="66"/>
      <c r="F906" s="55"/>
    </row>
    <row r="907" spans="3:6" ht="15" customHeight="1" x14ac:dyDescent="0.35">
      <c r="C907" s="194"/>
      <c r="D907" s="137"/>
      <c r="E907" s="66"/>
      <c r="F907" s="55"/>
    </row>
    <row r="908" spans="3:6" ht="15" customHeight="1" x14ac:dyDescent="0.35">
      <c r="C908" s="194"/>
      <c r="D908" s="137"/>
      <c r="E908" s="66"/>
      <c r="F908" s="55"/>
    </row>
    <row r="909" spans="3:6" ht="15" customHeight="1" x14ac:dyDescent="0.35">
      <c r="C909" s="194"/>
      <c r="D909" s="137"/>
      <c r="E909" s="66"/>
      <c r="F909" s="55"/>
    </row>
    <row r="910" spans="3:6" ht="15" customHeight="1" x14ac:dyDescent="0.35">
      <c r="C910" s="194"/>
      <c r="D910" s="137"/>
      <c r="E910" s="66"/>
      <c r="F910" s="55"/>
    </row>
    <row r="911" spans="3:6" ht="15" customHeight="1" x14ac:dyDescent="0.35">
      <c r="C911" s="194"/>
      <c r="D911" s="137"/>
      <c r="E911" s="66"/>
      <c r="F911" s="55"/>
    </row>
    <row r="912" spans="3:6" ht="15" customHeight="1" x14ac:dyDescent="0.35">
      <c r="C912" s="194"/>
      <c r="D912" s="137"/>
      <c r="E912" s="66"/>
    </row>
    <row r="913" spans="3:4" ht="15" customHeight="1" x14ac:dyDescent="0.35">
      <c r="C913" s="194"/>
      <c r="D913" s="137"/>
    </row>
    <row r="914" spans="3:4" ht="15" customHeight="1" x14ac:dyDescent="0.35">
      <c r="C914" s="194"/>
      <c r="D914" s="137"/>
    </row>
    <row r="915" spans="3:4" ht="15" customHeight="1" x14ac:dyDescent="0.35">
      <c r="C915" s="194"/>
      <c r="D915" s="137"/>
    </row>
    <row r="916" spans="3:4" ht="15" customHeight="1" x14ac:dyDescent="0.35">
      <c r="C916" s="194"/>
      <c r="D916" s="137"/>
    </row>
    <row r="917" spans="3:4" ht="15" customHeight="1" x14ac:dyDescent="0.35">
      <c r="C917" s="194"/>
      <c r="D917" s="137"/>
    </row>
    <row r="918" spans="3:4" ht="15" customHeight="1" x14ac:dyDescent="0.35">
      <c r="C918" s="194"/>
      <c r="D918" s="137"/>
    </row>
    <row r="919" spans="3:4" ht="15" customHeight="1" x14ac:dyDescent="0.35">
      <c r="C919" s="194"/>
      <c r="D919" s="137"/>
    </row>
    <row r="920" spans="3:4" ht="15" customHeight="1" x14ac:dyDescent="0.35">
      <c r="C920" s="194"/>
      <c r="D920" s="137"/>
    </row>
    <row r="921" spans="3:4" ht="15" customHeight="1" x14ac:dyDescent="0.35">
      <c r="C921" s="194"/>
      <c r="D921" s="137"/>
    </row>
    <row r="922" spans="3:4" ht="15" customHeight="1" x14ac:dyDescent="0.35">
      <c r="C922" s="194"/>
      <c r="D922" s="137"/>
    </row>
    <row r="923" spans="3:4" ht="15" customHeight="1" x14ac:dyDescent="0.35">
      <c r="C923" s="194"/>
      <c r="D923" s="137"/>
    </row>
    <row r="924" spans="3:4" ht="15" customHeight="1" x14ac:dyDescent="0.35">
      <c r="C924" s="194"/>
      <c r="D924" s="137"/>
    </row>
    <row r="925" spans="3:4" ht="15" customHeight="1" x14ac:dyDescent="0.35">
      <c r="C925" s="194"/>
      <c r="D925" s="137"/>
    </row>
    <row r="926" spans="3:4" ht="15" customHeight="1" x14ac:dyDescent="0.35">
      <c r="C926" s="194"/>
      <c r="D926" s="137"/>
    </row>
    <row r="927" spans="3:4" ht="15" customHeight="1" x14ac:dyDescent="0.35">
      <c r="C927" s="194"/>
      <c r="D927" s="137"/>
    </row>
    <row r="928" spans="3:4" ht="15" customHeight="1" x14ac:dyDescent="0.35">
      <c r="C928" s="194"/>
      <c r="D928" s="137"/>
    </row>
    <row r="929" spans="3:4" ht="15" customHeight="1" x14ac:dyDescent="0.35">
      <c r="C929" s="194"/>
      <c r="D929" s="137"/>
    </row>
    <row r="930" spans="3:4" ht="15" customHeight="1" x14ac:dyDescent="0.35">
      <c r="C930" s="194"/>
      <c r="D930" s="137"/>
    </row>
    <row r="931" spans="3:4" ht="15" customHeight="1" x14ac:dyDescent="0.35">
      <c r="C931" s="194"/>
      <c r="D931" s="137"/>
    </row>
    <row r="932" spans="3:4" ht="15" customHeight="1" x14ac:dyDescent="0.35">
      <c r="C932" s="194"/>
      <c r="D932" s="137"/>
    </row>
    <row r="933" spans="3:4" ht="15" customHeight="1" x14ac:dyDescent="0.35">
      <c r="C933" s="194"/>
      <c r="D933" s="137"/>
    </row>
    <row r="934" spans="3:4" ht="15" customHeight="1" x14ac:dyDescent="0.35">
      <c r="C934" s="194"/>
      <c r="D934" s="137"/>
    </row>
    <row r="935" spans="3:4" ht="15" customHeight="1" x14ac:dyDescent="0.35">
      <c r="C935" s="194"/>
      <c r="D935" s="137"/>
    </row>
    <row r="936" spans="3:4" ht="15" customHeight="1" x14ac:dyDescent="0.35">
      <c r="C936" s="194"/>
      <c r="D936" s="137"/>
    </row>
    <row r="937" spans="3:4" ht="15" customHeight="1" x14ac:dyDescent="0.35">
      <c r="C937" s="194"/>
      <c r="D937" s="137"/>
    </row>
    <row r="938" spans="3:4" ht="15" customHeight="1" x14ac:dyDescent="0.35">
      <c r="C938" s="194"/>
      <c r="D938" s="137"/>
    </row>
    <row r="939" spans="3:4" ht="15" customHeight="1" x14ac:dyDescent="0.35">
      <c r="C939" s="194"/>
      <c r="D939" s="137"/>
    </row>
    <row r="940" spans="3:4" ht="15" customHeight="1" x14ac:dyDescent="0.35">
      <c r="C940" s="194"/>
      <c r="D940" s="137"/>
    </row>
    <row r="941" spans="3:4" ht="15" customHeight="1" x14ac:dyDescent="0.35">
      <c r="C941" s="194"/>
      <c r="D941" s="137"/>
    </row>
    <row r="942" spans="3:4" ht="15" customHeight="1" x14ac:dyDescent="0.35">
      <c r="C942" s="194"/>
      <c r="D942" s="137"/>
    </row>
    <row r="943" spans="3:4" ht="15" customHeight="1" x14ac:dyDescent="0.35">
      <c r="C943" s="194"/>
      <c r="D943" s="137"/>
    </row>
    <row r="944" spans="3:4" ht="15" customHeight="1" x14ac:dyDescent="0.35">
      <c r="C944" s="194"/>
      <c r="D944" s="137"/>
    </row>
    <row r="945" spans="3:4" ht="15" customHeight="1" x14ac:dyDescent="0.35">
      <c r="C945" s="194"/>
      <c r="D945" s="137"/>
    </row>
    <row r="946" spans="3:4" ht="15" customHeight="1" x14ac:dyDescent="0.35">
      <c r="C946" s="194"/>
      <c r="D946" s="137"/>
    </row>
    <row r="947" spans="3:4" ht="15" customHeight="1" x14ac:dyDescent="0.35">
      <c r="C947" s="194"/>
      <c r="D947" s="137"/>
    </row>
    <row r="948" spans="3:4" ht="15" customHeight="1" x14ac:dyDescent="0.35">
      <c r="C948" s="194"/>
      <c r="D948" s="137"/>
    </row>
    <row r="949" spans="3:4" ht="15" customHeight="1" x14ac:dyDescent="0.35">
      <c r="C949" s="194"/>
      <c r="D949" s="137"/>
    </row>
    <row r="950" spans="3:4" ht="15" customHeight="1" x14ac:dyDescent="0.35">
      <c r="C950" s="194"/>
      <c r="D950" s="137"/>
    </row>
    <row r="951" spans="3:4" ht="15" customHeight="1" x14ac:dyDescent="0.35">
      <c r="C951" s="194"/>
      <c r="D951" s="137"/>
    </row>
    <row r="952" spans="3:4" ht="15" customHeight="1" x14ac:dyDescent="0.35">
      <c r="C952" s="194"/>
      <c r="D952" s="137"/>
    </row>
    <row r="953" spans="3:4" ht="15" customHeight="1" x14ac:dyDescent="0.35">
      <c r="C953" s="194"/>
      <c r="D953" s="137"/>
    </row>
    <row r="954" spans="3:4" ht="15" customHeight="1" x14ac:dyDescent="0.35">
      <c r="C954" s="194"/>
      <c r="D954" s="137"/>
    </row>
    <row r="955" spans="3:4" ht="15" customHeight="1" x14ac:dyDescent="0.35">
      <c r="C955" s="194"/>
      <c r="D955" s="137"/>
    </row>
    <row r="956" spans="3:4" ht="15" customHeight="1" x14ac:dyDescent="0.35">
      <c r="C956" s="194"/>
      <c r="D956" s="137"/>
    </row>
    <row r="957" spans="3:4" ht="15" customHeight="1" x14ac:dyDescent="0.35">
      <c r="C957" s="194"/>
      <c r="D957" s="137"/>
    </row>
    <row r="958" spans="3:4" ht="15" customHeight="1" x14ac:dyDescent="0.35">
      <c r="C958" s="194"/>
      <c r="D958" s="137"/>
    </row>
    <row r="959" spans="3:4" ht="15" customHeight="1" x14ac:dyDescent="0.35">
      <c r="C959" s="194"/>
      <c r="D959" s="137"/>
    </row>
    <row r="960" spans="3:4" ht="15" customHeight="1" x14ac:dyDescent="0.35">
      <c r="C960" s="194"/>
      <c r="D960" s="137"/>
    </row>
    <row r="961" spans="3:4" ht="15" customHeight="1" x14ac:dyDescent="0.35">
      <c r="C961" s="194"/>
      <c r="D961" s="137"/>
    </row>
    <row r="962" spans="3:4" ht="15" customHeight="1" x14ac:dyDescent="0.35">
      <c r="C962" s="194"/>
      <c r="D962" s="137"/>
    </row>
    <row r="963" spans="3:4" ht="15" customHeight="1" x14ac:dyDescent="0.35">
      <c r="C963" s="194"/>
      <c r="D963" s="137"/>
    </row>
    <row r="964" spans="3:4" ht="15" customHeight="1" x14ac:dyDescent="0.35">
      <c r="C964" s="194"/>
      <c r="D964" s="137"/>
    </row>
    <row r="965" spans="3:4" ht="15" customHeight="1" x14ac:dyDescent="0.35">
      <c r="C965" s="194"/>
      <c r="D965" s="137"/>
    </row>
    <row r="966" spans="3:4" ht="15" customHeight="1" x14ac:dyDescent="0.35">
      <c r="C966" s="194"/>
      <c r="D966" s="137"/>
    </row>
    <row r="967" spans="3:4" ht="15" customHeight="1" x14ac:dyDescent="0.35">
      <c r="C967" s="194"/>
      <c r="D967" s="137"/>
    </row>
    <row r="968" spans="3:4" ht="15" customHeight="1" x14ac:dyDescent="0.35">
      <c r="C968" s="194"/>
      <c r="D968" s="137"/>
    </row>
    <row r="969" spans="3:4" ht="15" customHeight="1" x14ac:dyDescent="0.35">
      <c r="C969" s="194"/>
      <c r="D969" s="137"/>
    </row>
    <row r="970" spans="3:4" ht="15" customHeight="1" x14ac:dyDescent="0.35">
      <c r="C970" s="194"/>
      <c r="D970" s="137"/>
    </row>
    <row r="971" spans="3:4" ht="15" customHeight="1" x14ac:dyDescent="0.35">
      <c r="C971" s="194"/>
      <c r="D971" s="137"/>
    </row>
    <row r="972" spans="3:4" ht="15" customHeight="1" x14ac:dyDescent="0.35">
      <c r="C972" s="194"/>
      <c r="D972" s="137"/>
    </row>
    <row r="973" spans="3:4" ht="15" customHeight="1" x14ac:dyDescent="0.35">
      <c r="C973" s="194"/>
      <c r="D973" s="137"/>
    </row>
    <row r="974" spans="3:4" ht="15" customHeight="1" x14ac:dyDescent="0.35">
      <c r="C974" s="194"/>
      <c r="D974" s="137"/>
    </row>
    <row r="975" spans="3:4" ht="15" customHeight="1" x14ac:dyDescent="0.35">
      <c r="C975" s="194"/>
      <c r="D975" s="137"/>
    </row>
    <row r="976" spans="3:4" ht="15" customHeight="1" x14ac:dyDescent="0.35">
      <c r="C976" s="194"/>
      <c r="D976" s="137"/>
    </row>
    <row r="977" spans="3:4" ht="15" customHeight="1" x14ac:dyDescent="0.35">
      <c r="C977" s="194"/>
      <c r="D977" s="137"/>
    </row>
    <row r="978" spans="3:4" ht="15" customHeight="1" x14ac:dyDescent="0.35">
      <c r="C978" s="194"/>
      <c r="D978" s="137"/>
    </row>
    <row r="979" spans="3:4" ht="15" customHeight="1" x14ac:dyDescent="0.35">
      <c r="C979" s="194"/>
      <c r="D979" s="137"/>
    </row>
    <row r="980" spans="3:4" ht="15" customHeight="1" x14ac:dyDescent="0.35">
      <c r="C980" s="194"/>
      <c r="D980" s="137"/>
    </row>
    <row r="981" spans="3:4" ht="15" customHeight="1" x14ac:dyDescent="0.35">
      <c r="C981" s="194"/>
      <c r="D981" s="137"/>
    </row>
    <row r="982" spans="3:4" ht="15" customHeight="1" x14ac:dyDescent="0.35">
      <c r="C982" s="194"/>
      <c r="D982" s="137"/>
    </row>
    <row r="983" spans="3:4" ht="15" customHeight="1" x14ac:dyDescent="0.35">
      <c r="C983" s="194"/>
      <c r="D983" s="137"/>
    </row>
    <row r="984" spans="3:4" ht="15" customHeight="1" x14ac:dyDescent="0.35">
      <c r="C984" s="194"/>
      <c r="D984" s="137"/>
    </row>
    <row r="985" spans="3:4" ht="15" customHeight="1" x14ac:dyDescent="0.35">
      <c r="C985" s="194"/>
      <c r="D985" s="137"/>
    </row>
    <row r="986" spans="3:4" ht="15" customHeight="1" x14ac:dyDescent="0.35">
      <c r="C986" s="194"/>
      <c r="D986" s="137"/>
    </row>
    <row r="987" spans="3:4" ht="15" customHeight="1" x14ac:dyDescent="0.35">
      <c r="C987" s="194"/>
      <c r="D987" s="137"/>
    </row>
    <row r="988" spans="3:4" ht="15" customHeight="1" x14ac:dyDescent="0.35">
      <c r="C988" s="194"/>
      <c r="D988" s="137"/>
    </row>
    <row r="989" spans="3:4" ht="15" customHeight="1" x14ac:dyDescent="0.35">
      <c r="C989" s="194"/>
      <c r="D989" s="137"/>
    </row>
    <row r="990" spans="3:4" ht="15" customHeight="1" x14ac:dyDescent="0.35">
      <c r="C990" s="194"/>
      <c r="D990" s="137"/>
    </row>
    <row r="991" spans="3:4" ht="15" customHeight="1" x14ac:dyDescent="0.35">
      <c r="C991" s="194"/>
      <c r="D991" s="137"/>
    </row>
    <row r="992" spans="3:4" ht="15" customHeight="1" x14ac:dyDescent="0.35">
      <c r="C992" s="194"/>
      <c r="D992" s="137"/>
    </row>
    <row r="993" spans="3:4" ht="15" customHeight="1" x14ac:dyDescent="0.35">
      <c r="C993" s="194"/>
      <c r="D993" s="137"/>
    </row>
    <row r="994" spans="3:4" ht="15" customHeight="1" x14ac:dyDescent="0.35">
      <c r="C994" s="194"/>
      <c r="D994" s="137"/>
    </row>
    <row r="995" spans="3:4" ht="15" customHeight="1" x14ac:dyDescent="0.35">
      <c r="C995" s="194"/>
      <c r="D995" s="137"/>
    </row>
    <row r="996" spans="3:4" ht="15" customHeight="1" x14ac:dyDescent="0.35">
      <c r="C996" s="194"/>
      <c r="D996" s="137"/>
    </row>
    <row r="997" spans="3:4" ht="15" customHeight="1" x14ac:dyDescent="0.35">
      <c r="C997" s="194"/>
      <c r="D997" s="137"/>
    </row>
    <row r="998" spans="3:4" ht="15" customHeight="1" x14ac:dyDescent="0.35">
      <c r="C998" s="194"/>
      <c r="D998" s="137"/>
    </row>
    <row r="999" spans="3:4" ht="15" customHeight="1" x14ac:dyDescent="0.35">
      <c r="C999" s="194"/>
      <c r="D999" s="137"/>
    </row>
    <row r="1000" spans="3:4" ht="15" customHeight="1" x14ac:dyDescent="0.35">
      <c r="C1000" s="194"/>
      <c r="D1000" s="137"/>
    </row>
    <row r="1001" spans="3:4" ht="15" customHeight="1" x14ac:dyDescent="0.35">
      <c r="D1001" s="137"/>
    </row>
    <row r="1002" spans="3:4" ht="15" customHeight="1" x14ac:dyDescent="0.35">
      <c r="D1002" s="137"/>
    </row>
    <row r="1003" spans="3:4" ht="15" customHeight="1" x14ac:dyDescent="0.35">
      <c r="D1003" s="137"/>
    </row>
    <row r="1004" spans="3:4" ht="15" customHeight="1" x14ac:dyDescent="0.35">
      <c r="D1004" s="137"/>
    </row>
    <row r="1005" spans="3:4" ht="15" customHeight="1" x14ac:dyDescent="0.35">
      <c r="D1005" s="137"/>
    </row>
    <row r="1006" spans="3:4" ht="15" customHeight="1" x14ac:dyDescent="0.35">
      <c r="D1006" s="137"/>
    </row>
    <row r="1007" spans="3:4" ht="15" customHeight="1" x14ac:dyDescent="0.35">
      <c r="D1007" s="137"/>
    </row>
    <row r="1008" spans="3:4" ht="15" customHeight="1" x14ac:dyDescent="0.35">
      <c r="D1008" s="137"/>
    </row>
    <row r="1009" spans="4:4" ht="15" customHeight="1" x14ac:dyDescent="0.35">
      <c r="D1009" s="137"/>
    </row>
    <row r="1010" spans="4:4" ht="15" customHeight="1" x14ac:dyDescent="0.35">
      <c r="D1010" s="137"/>
    </row>
    <row r="1011" spans="4:4" ht="15" customHeight="1" x14ac:dyDescent="0.35">
      <c r="D1011" s="137"/>
    </row>
    <row r="1012" spans="4:4" ht="15" customHeight="1" x14ac:dyDescent="0.35">
      <c r="D1012" s="137"/>
    </row>
    <row r="1013" spans="4:4" ht="15" customHeight="1" x14ac:dyDescent="0.35">
      <c r="D1013" s="137"/>
    </row>
    <row r="1014" spans="4:4" ht="15" customHeight="1" x14ac:dyDescent="0.35">
      <c r="D1014" s="137"/>
    </row>
    <row r="1015" spans="4:4" ht="15" customHeight="1" x14ac:dyDescent="0.35">
      <c r="D1015" s="137"/>
    </row>
    <row r="1016" spans="4:4" ht="15" customHeight="1" x14ac:dyDescent="0.35">
      <c r="D1016" s="137"/>
    </row>
  </sheetData>
  <sheetProtection algorithmName="SHA-512" hashValue="QVi8SQLzRF5IIwoj13+QvkLJXuyDypCtfAa+1RzJjkJRpQQY98W9rIIA2ckCCCrL34wZtRJ5QYXIU74yGg4c2A==" saltValue="hcvV+Ldeg2oImAyz6Lyqzg==" spinCount="100000" sheet="1" scenarios="1" formatCells="0" formatColumns="0" insertRows="0" deleteRows="0" autoFilter="0"/>
  <autoFilter ref="A5:A349" xr:uid="{00000000-0009-0000-0000-000005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2016, Somatik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0"/>
  <sheetViews>
    <sheetView showGridLines="0" workbookViewId="0"/>
  </sheetViews>
  <sheetFormatPr defaultColWidth="0" defaultRowHeight="14.5" x14ac:dyDescent="0.35"/>
  <cols>
    <col min="1" max="1" width="42.54296875" bestFit="1" customWidth="1"/>
    <col min="2" max="4" width="14.26953125" style="174" customWidth="1"/>
    <col min="5" max="7" width="14.26953125" style="83" customWidth="1"/>
    <col min="8" max="10" width="14.26953125" style="62" customWidth="1"/>
    <col min="11" max="13" width="14.26953125" style="54" customWidth="1"/>
    <col min="14" max="14" width="12" customWidth="1"/>
    <col min="15" max="15" width="12.26953125" customWidth="1"/>
    <col min="16" max="16" width="14.26953125" customWidth="1"/>
  </cols>
  <sheetData>
    <row r="1" spans="1:16" ht="15.5" x14ac:dyDescent="0.35">
      <c r="A1" s="3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15" customHeight="1" x14ac:dyDescent="0.35">
      <c r="B2" s="235" t="s">
        <v>49</v>
      </c>
      <c r="C2" s="235"/>
      <c r="D2" s="235"/>
      <c r="E2" s="235"/>
      <c r="F2" s="235"/>
      <c r="G2" s="235"/>
      <c r="H2" s="235"/>
      <c r="I2" s="235"/>
      <c r="J2" s="174"/>
      <c r="K2" s="174"/>
      <c r="L2" s="174"/>
      <c r="M2" s="83"/>
      <c r="N2" s="32"/>
      <c r="O2" s="32"/>
      <c r="P2" s="32"/>
    </row>
    <row r="3" spans="1:16" x14ac:dyDescent="0.35">
      <c r="B3" s="235"/>
      <c r="C3" s="235"/>
      <c r="D3" s="235"/>
      <c r="E3" s="235"/>
      <c r="F3" s="235"/>
      <c r="G3" s="235"/>
      <c r="H3" s="235"/>
      <c r="I3" s="235"/>
      <c r="J3" s="174"/>
      <c r="K3" s="174"/>
      <c r="L3" s="174"/>
      <c r="M3" s="83"/>
      <c r="N3" s="32"/>
      <c r="O3" s="32"/>
      <c r="P3" s="32"/>
    </row>
    <row r="5" spans="1:16" x14ac:dyDescent="0.35">
      <c r="A5" s="6" t="s">
        <v>9</v>
      </c>
      <c r="B5" s="234">
        <v>2020</v>
      </c>
      <c r="C5" s="234"/>
      <c r="D5" s="173">
        <v>2020</v>
      </c>
      <c r="E5" s="234">
        <v>2019</v>
      </c>
      <c r="F5" s="234"/>
      <c r="G5" s="82">
        <v>2019</v>
      </c>
      <c r="H5" s="234">
        <v>2018</v>
      </c>
      <c r="I5" s="234"/>
      <c r="J5" s="61">
        <v>2018</v>
      </c>
      <c r="K5" s="234">
        <v>2017</v>
      </c>
      <c r="L5" s="234"/>
      <c r="M5" s="53">
        <v>2017</v>
      </c>
    </row>
    <row r="6" spans="1:16" x14ac:dyDescent="0.35">
      <c r="A6" s="49"/>
      <c r="B6" s="68" t="s">
        <v>22</v>
      </c>
      <c r="C6" s="68" t="s">
        <v>23</v>
      </c>
      <c r="D6" s="50" t="s">
        <v>26</v>
      </c>
      <c r="E6" s="68" t="s">
        <v>22</v>
      </c>
      <c r="F6" s="68" t="s">
        <v>23</v>
      </c>
      <c r="G6" s="50" t="s">
        <v>26</v>
      </c>
      <c r="H6" s="68" t="s">
        <v>22</v>
      </c>
      <c r="I6" s="68" t="s">
        <v>23</v>
      </c>
      <c r="J6" s="50" t="s">
        <v>26</v>
      </c>
      <c r="K6" s="68" t="s">
        <v>22</v>
      </c>
      <c r="L6" s="68" t="s">
        <v>23</v>
      </c>
      <c r="M6" s="50" t="s">
        <v>26</v>
      </c>
    </row>
    <row r="7" spans="1:16" ht="27" customHeight="1" x14ac:dyDescent="0.35">
      <c r="A7" s="70" t="s">
        <v>41</v>
      </c>
      <c r="B7" s="87">
        <v>14513</v>
      </c>
      <c r="C7" s="87">
        <v>4123</v>
      </c>
      <c r="D7" s="84">
        <f>$B$7-$C$7</f>
        <v>10390</v>
      </c>
      <c r="E7" s="84">
        <v>13602</v>
      </c>
      <c r="F7" s="84">
        <v>4063</v>
      </c>
      <c r="G7" s="84">
        <f>$E$7-$F$7</f>
        <v>9539</v>
      </c>
      <c r="H7" s="76">
        <v>6174.5240000000003</v>
      </c>
      <c r="I7" s="76">
        <v>3728</v>
      </c>
      <c r="J7" s="76">
        <f>$H$7-$I$7</f>
        <v>2446.5240000000003</v>
      </c>
      <c r="K7" s="76">
        <v>11976</v>
      </c>
      <c r="L7" s="76">
        <v>3701</v>
      </c>
      <c r="M7" s="77">
        <f t="shared" ref="M7:M14" si="0">+K7-L7</f>
        <v>8275</v>
      </c>
      <c r="N7" s="43"/>
    </row>
    <row r="8" spans="1:16" ht="27" customHeight="1" x14ac:dyDescent="0.35">
      <c r="A8" s="71" t="s">
        <v>42</v>
      </c>
      <c r="B8" s="88">
        <v>3195</v>
      </c>
      <c r="C8" s="88">
        <v>42</v>
      </c>
      <c r="D8" s="85">
        <f>$B$8-$C$8</f>
        <v>3153</v>
      </c>
      <c r="E8" s="85">
        <v>3089</v>
      </c>
      <c r="F8" s="85">
        <v>41</v>
      </c>
      <c r="G8" s="85">
        <f>$E$8-$F$8</f>
        <v>3048</v>
      </c>
      <c r="H8" s="78">
        <v>2572</v>
      </c>
      <c r="I8" s="78">
        <v>40</v>
      </c>
      <c r="J8" s="78">
        <f>$H$8-$I$8</f>
        <v>2532</v>
      </c>
      <c r="K8" s="78">
        <v>2541</v>
      </c>
      <c r="L8" s="78">
        <v>39</v>
      </c>
      <c r="M8" s="79">
        <f t="shared" si="0"/>
        <v>2502</v>
      </c>
      <c r="N8" s="43"/>
    </row>
    <row r="9" spans="1:16" ht="27" customHeight="1" x14ac:dyDescent="0.35">
      <c r="A9" s="70" t="s">
        <v>43</v>
      </c>
      <c r="B9" s="87">
        <v>4607</v>
      </c>
      <c r="C9" s="87"/>
      <c r="D9" s="84">
        <f>$B$9-$C$9</f>
        <v>4607</v>
      </c>
      <c r="E9" s="84">
        <v>4306</v>
      </c>
      <c r="F9" s="84">
        <v>0</v>
      </c>
      <c r="G9" s="84">
        <f>$E$9-$F$9</f>
        <v>4306</v>
      </c>
      <c r="H9" s="76">
        <f>255-38</f>
        <v>217</v>
      </c>
      <c r="I9" s="76"/>
      <c r="J9" s="76">
        <f>$H$9-$I$9</f>
        <v>217</v>
      </c>
      <c r="K9" s="76">
        <v>212</v>
      </c>
      <c r="L9" s="76">
        <v>0</v>
      </c>
      <c r="M9" s="77">
        <f t="shared" si="0"/>
        <v>212</v>
      </c>
      <c r="N9" s="43"/>
    </row>
    <row r="10" spans="1:16" ht="27" customHeight="1" x14ac:dyDescent="0.35">
      <c r="A10" s="71" t="s">
        <v>44</v>
      </c>
      <c r="B10" s="88"/>
      <c r="C10" s="88">
        <v>6200</v>
      </c>
      <c r="D10" s="85">
        <f>$B$10-$C$10</f>
        <v>-6200</v>
      </c>
      <c r="E10" s="85">
        <v>0</v>
      </c>
      <c r="F10" s="85">
        <v>6200</v>
      </c>
      <c r="G10" s="85">
        <f>$E$10-$F$10</f>
        <v>-6200</v>
      </c>
      <c r="H10" s="78"/>
      <c r="I10" s="78">
        <v>6200</v>
      </c>
      <c r="J10" s="78">
        <f>$H$10-$I$10</f>
        <v>-6200</v>
      </c>
      <c r="K10" s="78"/>
      <c r="L10" s="78">
        <v>6200</v>
      </c>
      <c r="M10" s="79">
        <f t="shared" si="0"/>
        <v>-6200</v>
      </c>
      <c r="N10" s="43"/>
    </row>
    <row r="11" spans="1:16" ht="27" customHeight="1" x14ac:dyDescent="0.35">
      <c r="A11" s="70" t="s">
        <v>45</v>
      </c>
      <c r="B11" s="87">
        <v>11688</v>
      </c>
      <c r="C11" s="87">
        <v>7197</v>
      </c>
      <c r="D11" s="84">
        <f>$B$11-$C$11</f>
        <v>4491</v>
      </c>
      <c r="E11" s="84">
        <v>11668</v>
      </c>
      <c r="F11" s="84">
        <v>6353</v>
      </c>
      <c r="G11" s="84">
        <f>$E$11-$F$11</f>
        <v>5315</v>
      </c>
      <c r="H11" s="76">
        <v>7650</v>
      </c>
      <c r="I11" s="76">
        <v>6646</v>
      </c>
      <c r="J11" s="76">
        <f>$H$11-$I$11</f>
        <v>1004</v>
      </c>
      <c r="K11" s="76">
        <v>7653</v>
      </c>
      <c r="L11" s="76">
        <v>12442</v>
      </c>
      <c r="M11" s="77">
        <f t="shared" si="0"/>
        <v>-4789</v>
      </c>
      <c r="N11" s="43"/>
    </row>
    <row r="12" spans="1:16" ht="27" customHeight="1" x14ac:dyDescent="0.35">
      <c r="A12" s="71" t="s">
        <v>46</v>
      </c>
      <c r="B12" s="88"/>
      <c r="C12" s="88"/>
      <c r="D12" s="85">
        <f>$B$12-$C$12</f>
        <v>0</v>
      </c>
      <c r="E12" s="85"/>
      <c r="F12" s="85"/>
      <c r="G12" s="85">
        <f>$E$12-$F$12</f>
        <v>0</v>
      </c>
      <c r="H12" s="78"/>
      <c r="I12" s="78"/>
      <c r="J12" s="78">
        <f>$H$12-$I$12</f>
        <v>0</v>
      </c>
      <c r="K12" s="78"/>
      <c r="L12" s="78"/>
      <c r="M12" s="79">
        <f t="shared" si="0"/>
        <v>0</v>
      </c>
      <c r="N12" s="43"/>
    </row>
    <row r="13" spans="1:16" s="46" customFormat="1" ht="27" customHeight="1" x14ac:dyDescent="0.35">
      <c r="A13" s="70" t="s">
        <v>51</v>
      </c>
      <c r="B13" s="87"/>
      <c r="C13" s="87"/>
      <c r="D13" s="84">
        <f>$B$13-$C$13</f>
        <v>0</v>
      </c>
      <c r="E13" s="84">
        <v>0</v>
      </c>
      <c r="F13" s="84"/>
      <c r="G13" s="84">
        <f>$E$13-$F$13</f>
        <v>0</v>
      </c>
      <c r="H13" s="76"/>
      <c r="I13" s="76"/>
      <c r="J13" s="76">
        <f>$H$13-$I$13</f>
        <v>0</v>
      </c>
      <c r="K13" s="76"/>
      <c r="L13" s="76"/>
      <c r="M13" s="77">
        <f t="shared" si="0"/>
        <v>0</v>
      </c>
      <c r="N13" s="43"/>
    </row>
    <row r="14" spans="1:16" ht="27" customHeight="1" x14ac:dyDescent="0.35">
      <c r="A14" s="71" t="s">
        <v>47</v>
      </c>
      <c r="B14" s="88"/>
      <c r="C14" s="88"/>
      <c r="D14" s="85">
        <f>$B$14-$C$14</f>
        <v>0</v>
      </c>
      <c r="E14" s="85"/>
      <c r="F14" s="85"/>
      <c r="G14" s="85">
        <f>$E$14-$F$14</f>
        <v>0</v>
      </c>
      <c r="H14" s="78"/>
      <c r="I14" s="78"/>
      <c r="J14" s="78">
        <f>$H$14-$I$14</f>
        <v>0</v>
      </c>
      <c r="K14" s="78"/>
      <c r="L14" s="78"/>
      <c r="M14" s="79">
        <f t="shared" si="0"/>
        <v>0</v>
      </c>
      <c r="N14" s="43"/>
    </row>
    <row r="15" spans="1:16" s="57" customFormat="1" ht="27" customHeight="1" x14ac:dyDescent="0.35">
      <c r="A15" s="80" t="s">
        <v>8</v>
      </c>
      <c r="B15" s="86">
        <f t="shared" ref="B15:I15" si="1">SUM(B7:B14)</f>
        <v>34003</v>
      </c>
      <c r="C15" s="86">
        <f t="shared" si="1"/>
        <v>17562</v>
      </c>
      <c r="D15" s="86">
        <f t="shared" si="1"/>
        <v>16441</v>
      </c>
      <c r="E15" s="86">
        <f t="shared" si="1"/>
        <v>32665</v>
      </c>
      <c r="F15" s="86">
        <f t="shared" si="1"/>
        <v>16657</v>
      </c>
      <c r="G15" s="86">
        <f t="shared" si="1"/>
        <v>16008</v>
      </c>
      <c r="H15" s="81">
        <f t="shared" si="1"/>
        <v>16613.524000000001</v>
      </c>
      <c r="I15" s="81">
        <f t="shared" si="1"/>
        <v>16614</v>
      </c>
      <c r="J15" s="81">
        <f t="shared" ref="J15:M15" si="2">SUM(J7:J14)</f>
        <v>-0.47599999999965803</v>
      </c>
      <c r="K15" s="81">
        <f t="shared" si="2"/>
        <v>22382</v>
      </c>
      <c r="L15" s="81">
        <f t="shared" si="2"/>
        <v>22382</v>
      </c>
      <c r="M15" s="81">
        <f t="shared" si="2"/>
        <v>0</v>
      </c>
      <c r="N15" s="65"/>
    </row>
    <row r="16" spans="1:16" x14ac:dyDescent="0.35">
      <c r="A16" s="63"/>
      <c r="B16" s="75"/>
      <c r="C16" s="75"/>
      <c r="D16" s="64"/>
      <c r="E16" s="75"/>
      <c r="F16" s="75"/>
      <c r="G16" s="64"/>
      <c r="H16" s="75"/>
      <c r="I16" s="75"/>
      <c r="J16" s="64"/>
      <c r="K16" s="75"/>
      <c r="L16" s="75"/>
      <c r="M16" s="64"/>
      <c r="N16" s="43"/>
    </row>
    <row r="17" spans="1:14" x14ac:dyDescent="0.35">
      <c r="A17" s="194" t="s">
        <v>25</v>
      </c>
      <c r="B17" s="74"/>
      <c r="C17" s="74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43"/>
    </row>
    <row r="18" spans="1:14" x14ac:dyDescent="0.35">
      <c r="B18" s="194"/>
      <c r="C18" s="194"/>
      <c r="E18" s="137"/>
      <c r="F18" s="137"/>
      <c r="H18" s="66"/>
      <c r="I18" s="66"/>
      <c r="K18" s="55"/>
      <c r="L18" s="55"/>
    </row>
    <row r="19" spans="1:14" x14ac:dyDescent="0.35">
      <c r="B19" s="194"/>
      <c r="C19" s="194"/>
      <c r="E19" s="137"/>
      <c r="F19" s="137"/>
      <c r="H19" s="66"/>
      <c r="I19" s="66"/>
      <c r="K19" s="55"/>
      <c r="L19" s="55"/>
    </row>
    <row r="20" spans="1:14" x14ac:dyDescent="0.35">
      <c r="B20" s="194"/>
      <c r="C20" s="194"/>
      <c r="E20" s="137"/>
      <c r="F20" s="137"/>
      <c r="H20" s="66"/>
      <c r="I20" s="66"/>
      <c r="K20" s="55"/>
      <c r="L20" s="55"/>
    </row>
    <row r="21" spans="1:14" x14ac:dyDescent="0.35">
      <c r="B21" s="194"/>
      <c r="C21" s="194"/>
      <c r="E21" s="137"/>
      <c r="F21" s="137"/>
      <c r="H21" s="66"/>
      <c r="I21" s="66"/>
      <c r="K21" s="55"/>
      <c r="L21" s="55"/>
    </row>
    <row r="22" spans="1:14" x14ac:dyDescent="0.35">
      <c r="B22" s="194"/>
      <c r="C22" s="194"/>
      <c r="E22" s="137"/>
      <c r="F22" s="137"/>
      <c r="H22" s="66"/>
      <c r="I22" s="66"/>
      <c r="K22" s="55"/>
      <c r="L22" s="55"/>
    </row>
    <row r="23" spans="1:14" x14ac:dyDescent="0.35">
      <c r="B23" s="194"/>
      <c r="C23" s="194"/>
      <c r="E23" s="137"/>
      <c r="F23" s="137"/>
      <c r="H23" s="66"/>
      <c r="I23" s="66"/>
      <c r="K23" s="55"/>
      <c r="L23" s="55"/>
    </row>
    <row r="24" spans="1:14" x14ac:dyDescent="0.35">
      <c r="B24" s="194"/>
      <c r="C24" s="194"/>
      <c r="E24" s="137"/>
      <c r="F24" s="137"/>
      <c r="H24" s="66"/>
      <c r="I24" s="66"/>
      <c r="K24" s="55"/>
      <c r="L24" s="55"/>
    </row>
    <row r="25" spans="1:14" x14ac:dyDescent="0.35">
      <c r="B25" s="194"/>
      <c r="C25" s="194"/>
      <c r="E25" s="137"/>
      <c r="F25" s="137"/>
      <c r="H25" s="66"/>
      <c r="I25" s="66"/>
      <c r="K25" s="55"/>
      <c r="L25" s="55"/>
    </row>
    <row r="26" spans="1:14" x14ac:dyDescent="0.35">
      <c r="B26" s="194"/>
      <c r="C26" s="194"/>
      <c r="E26" s="137"/>
      <c r="F26" s="137"/>
      <c r="H26" s="66"/>
      <c r="I26" s="66"/>
      <c r="K26" s="55"/>
      <c r="L26" s="55"/>
    </row>
    <row r="27" spans="1:14" x14ac:dyDescent="0.35">
      <c r="B27" s="194"/>
      <c r="C27" s="194"/>
      <c r="E27" s="137"/>
      <c r="F27" s="137"/>
      <c r="H27" s="66"/>
      <c r="I27" s="66"/>
      <c r="K27" s="55"/>
      <c r="L27" s="55"/>
    </row>
    <row r="28" spans="1:14" x14ac:dyDescent="0.35">
      <c r="B28" s="194"/>
      <c r="C28" s="194"/>
      <c r="E28" s="137"/>
      <c r="F28" s="137"/>
      <c r="H28" s="66"/>
      <c r="I28" s="66"/>
      <c r="K28" s="55"/>
      <c r="L28" s="55"/>
    </row>
    <row r="29" spans="1:14" x14ac:dyDescent="0.35">
      <c r="B29" s="194"/>
      <c r="C29" s="194"/>
      <c r="E29" s="137"/>
      <c r="F29" s="137"/>
      <c r="H29" s="66"/>
      <c r="I29" s="66"/>
      <c r="K29" s="55"/>
      <c r="L29" s="55"/>
    </row>
    <row r="30" spans="1:14" x14ac:dyDescent="0.35">
      <c r="B30" s="194"/>
      <c r="C30" s="194"/>
      <c r="E30" s="137"/>
      <c r="F30" s="137"/>
      <c r="H30" s="66"/>
      <c r="I30" s="66"/>
      <c r="K30" s="55"/>
      <c r="L30" s="55"/>
    </row>
    <row r="31" spans="1:14" x14ac:dyDescent="0.35">
      <c r="B31" s="194"/>
      <c r="C31" s="194"/>
      <c r="E31" s="137"/>
      <c r="F31" s="137"/>
      <c r="H31" s="66"/>
      <c r="I31" s="66"/>
      <c r="K31" s="55"/>
      <c r="L31" s="55"/>
    </row>
    <row r="32" spans="1:14" x14ac:dyDescent="0.35">
      <c r="B32" s="194"/>
      <c r="C32" s="194"/>
      <c r="E32" s="137"/>
      <c r="F32" s="137"/>
      <c r="H32" s="66"/>
      <c r="I32" s="66"/>
      <c r="K32" s="55"/>
      <c r="L32" s="55"/>
    </row>
    <row r="33" spans="2:12" x14ac:dyDescent="0.35">
      <c r="B33" s="194"/>
      <c r="C33" s="194"/>
      <c r="E33" s="137"/>
      <c r="F33" s="137"/>
      <c r="H33" s="66"/>
      <c r="I33" s="66"/>
      <c r="K33" s="55"/>
      <c r="L33" s="55"/>
    </row>
    <row r="34" spans="2:12" x14ac:dyDescent="0.35">
      <c r="B34" s="194"/>
      <c r="C34" s="194"/>
      <c r="E34" s="137"/>
      <c r="F34" s="137"/>
      <c r="H34" s="66"/>
      <c r="I34" s="66"/>
      <c r="K34" s="55"/>
      <c r="L34" s="55"/>
    </row>
    <row r="35" spans="2:12" x14ac:dyDescent="0.35">
      <c r="B35" s="194"/>
      <c r="C35" s="194"/>
      <c r="E35" s="137"/>
      <c r="F35" s="137"/>
      <c r="H35" s="66"/>
      <c r="I35" s="66"/>
      <c r="K35" s="55"/>
      <c r="L35" s="55"/>
    </row>
    <row r="36" spans="2:12" x14ac:dyDescent="0.35">
      <c r="B36" s="194"/>
      <c r="C36" s="194"/>
      <c r="E36" s="137"/>
      <c r="F36" s="137"/>
      <c r="H36" s="66"/>
      <c r="I36" s="66"/>
      <c r="K36" s="55"/>
      <c r="L36" s="55"/>
    </row>
    <row r="37" spans="2:12" x14ac:dyDescent="0.35">
      <c r="B37" s="194"/>
      <c r="C37" s="194"/>
      <c r="E37" s="137"/>
      <c r="F37" s="137"/>
      <c r="H37" s="66"/>
      <c r="I37" s="66"/>
      <c r="K37" s="55"/>
      <c r="L37" s="55"/>
    </row>
    <row r="38" spans="2:12" x14ac:dyDescent="0.35">
      <c r="B38" s="194"/>
      <c r="C38" s="194"/>
      <c r="E38" s="137"/>
      <c r="F38" s="137"/>
      <c r="H38" s="66"/>
      <c r="I38" s="66"/>
      <c r="K38" s="55"/>
      <c r="L38" s="55"/>
    </row>
    <row r="39" spans="2:12" x14ac:dyDescent="0.35">
      <c r="B39" s="194"/>
      <c r="C39" s="194"/>
      <c r="E39" s="137"/>
      <c r="F39" s="137"/>
      <c r="H39" s="66"/>
      <c r="I39" s="66"/>
      <c r="K39" s="55"/>
      <c r="L39" s="55"/>
    </row>
    <row r="40" spans="2:12" x14ac:dyDescent="0.35">
      <c r="B40" s="194"/>
      <c r="C40" s="194"/>
      <c r="E40" s="137"/>
      <c r="F40" s="137"/>
      <c r="H40" s="66"/>
      <c r="I40" s="66"/>
      <c r="K40" s="55"/>
      <c r="L40" s="55"/>
    </row>
    <row r="41" spans="2:12" x14ac:dyDescent="0.35">
      <c r="B41" s="194"/>
      <c r="C41" s="194"/>
      <c r="E41" s="137"/>
      <c r="F41" s="137"/>
      <c r="H41" s="66"/>
      <c r="I41" s="66"/>
      <c r="K41" s="55"/>
      <c r="L41" s="55"/>
    </row>
    <row r="42" spans="2:12" x14ac:dyDescent="0.35">
      <c r="B42" s="194"/>
      <c r="C42" s="194"/>
      <c r="E42" s="137"/>
      <c r="F42" s="137"/>
      <c r="H42" s="66"/>
      <c r="I42" s="66"/>
      <c r="K42" s="55"/>
      <c r="L42" s="55"/>
    </row>
    <row r="43" spans="2:12" x14ac:dyDescent="0.35">
      <c r="B43" s="194"/>
      <c r="C43" s="194"/>
      <c r="E43" s="137"/>
      <c r="F43" s="137"/>
      <c r="H43" s="66"/>
      <c r="I43" s="66"/>
      <c r="K43" s="55"/>
      <c r="L43" s="55"/>
    </row>
    <row r="44" spans="2:12" x14ac:dyDescent="0.35">
      <c r="B44" s="194"/>
      <c r="C44" s="194"/>
      <c r="E44" s="137"/>
      <c r="F44" s="137"/>
      <c r="H44" s="66"/>
      <c r="I44" s="66"/>
      <c r="K44" s="55"/>
      <c r="L44" s="55"/>
    </row>
    <row r="45" spans="2:12" x14ac:dyDescent="0.35">
      <c r="B45" s="194"/>
      <c r="C45" s="194"/>
      <c r="E45" s="137"/>
      <c r="F45" s="137"/>
      <c r="H45" s="66"/>
      <c r="I45" s="66"/>
      <c r="K45" s="55"/>
      <c r="L45" s="55"/>
    </row>
    <row r="46" spans="2:12" x14ac:dyDescent="0.35">
      <c r="B46" s="194"/>
      <c r="C46" s="194"/>
      <c r="E46" s="137"/>
      <c r="F46" s="137"/>
      <c r="H46" s="66"/>
      <c r="I46" s="66"/>
      <c r="K46" s="55"/>
      <c r="L46" s="55"/>
    </row>
    <row r="47" spans="2:12" x14ac:dyDescent="0.35">
      <c r="B47" s="194"/>
      <c r="C47" s="194"/>
      <c r="E47" s="137"/>
      <c r="F47" s="137"/>
      <c r="H47" s="66"/>
      <c r="I47" s="66"/>
      <c r="K47" s="55"/>
      <c r="L47" s="55"/>
    </row>
    <row r="48" spans="2:12" x14ac:dyDescent="0.35">
      <c r="B48" s="194"/>
      <c r="C48" s="194"/>
      <c r="E48" s="137"/>
      <c r="F48" s="137"/>
      <c r="H48" s="66"/>
      <c r="I48" s="66"/>
      <c r="K48" s="55"/>
      <c r="L48" s="55"/>
    </row>
    <row r="49" spans="2:12" x14ac:dyDescent="0.35">
      <c r="B49" s="194"/>
      <c r="C49" s="194"/>
      <c r="E49" s="137"/>
      <c r="F49" s="137"/>
      <c r="H49" s="66"/>
      <c r="I49" s="66"/>
      <c r="K49" s="55"/>
      <c r="L49" s="55"/>
    </row>
    <row r="50" spans="2:12" x14ac:dyDescent="0.35">
      <c r="B50" s="194"/>
      <c r="C50" s="194"/>
      <c r="E50" s="137"/>
      <c r="F50" s="137"/>
      <c r="H50" s="66"/>
      <c r="I50" s="66"/>
      <c r="K50" s="55"/>
      <c r="L50" s="55"/>
    </row>
    <row r="51" spans="2:12" x14ac:dyDescent="0.35">
      <c r="B51" s="194"/>
      <c r="C51" s="194"/>
      <c r="E51" s="137"/>
      <c r="F51" s="137"/>
      <c r="H51" s="66"/>
      <c r="I51" s="66"/>
      <c r="K51" s="55"/>
      <c r="L51" s="55"/>
    </row>
    <row r="52" spans="2:12" x14ac:dyDescent="0.35">
      <c r="B52" s="194"/>
      <c r="C52" s="194"/>
      <c r="E52" s="137"/>
      <c r="F52" s="137"/>
      <c r="H52" s="66"/>
      <c r="I52" s="66"/>
      <c r="K52" s="55"/>
      <c r="L52" s="55"/>
    </row>
    <row r="53" spans="2:12" x14ac:dyDescent="0.35">
      <c r="B53" s="194"/>
      <c r="C53" s="194"/>
      <c r="E53" s="137"/>
      <c r="F53" s="137"/>
      <c r="H53" s="66"/>
      <c r="I53" s="66"/>
      <c r="K53" s="55"/>
      <c r="L53" s="55"/>
    </row>
    <row r="54" spans="2:12" x14ac:dyDescent="0.35">
      <c r="B54" s="194"/>
      <c r="C54" s="194"/>
      <c r="E54" s="137"/>
      <c r="F54" s="137"/>
      <c r="H54" s="66"/>
      <c r="I54" s="66"/>
      <c r="K54" s="55"/>
      <c r="L54" s="55"/>
    </row>
    <row r="55" spans="2:12" x14ac:dyDescent="0.35">
      <c r="B55" s="194"/>
      <c r="C55" s="194"/>
      <c r="E55" s="137"/>
      <c r="F55" s="137"/>
      <c r="H55" s="66"/>
      <c r="I55" s="66"/>
      <c r="K55" s="55"/>
      <c r="L55" s="55"/>
    </row>
    <row r="56" spans="2:12" x14ac:dyDescent="0.35">
      <c r="B56" s="194"/>
      <c r="C56" s="194"/>
      <c r="E56" s="137"/>
      <c r="F56" s="137"/>
      <c r="H56" s="66"/>
      <c r="I56" s="66"/>
      <c r="K56" s="55"/>
      <c r="L56" s="55"/>
    </row>
    <row r="57" spans="2:12" x14ac:dyDescent="0.35">
      <c r="B57" s="194"/>
      <c r="C57" s="194"/>
      <c r="E57" s="137"/>
      <c r="F57" s="137"/>
      <c r="H57" s="66"/>
      <c r="I57" s="66"/>
      <c r="K57" s="55"/>
      <c r="L57" s="55"/>
    </row>
    <row r="58" spans="2:12" x14ac:dyDescent="0.35">
      <c r="B58" s="194"/>
      <c r="C58" s="194"/>
      <c r="E58" s="137"/>
      <c r="F58" s="137"/>
      <c r="H58" s="66"/>
      <c r="I58" s="66"/>
      <c r="K58" s="55"/>
      <c r="L58" s="55"/>
    </row>
    <row r="59" spans="2:12" x14ac:dyDescent="0.35">
      <c r="B59" s="194"/>
      <c r="C59" s="194"/>
      <c r="E59" s="137"/>
      <c r="F59" s="137"/>
      <c r="H59" s="66"/>
      <c r="I59" s="66"/>
      <c r="K59" s="55"/>
      <c r="L59" s="55"/>
    </row>
    <row r="60" spans="2:12" x14ac:dyDescent="0.35">
      <c r="B60" s="194"/>
      <c r="C60" s="194"/>
      <c r="E60" s="137"/>
      <c r="F60" s="137"/>
      <c r="H60" s="66"/>
      <c r="I60" s="66"/>
      <c r="K60" s="55"/>
      <c r="L60" s="55"/>
    </row>
    <row r="61" spans="2:12" x14ac:dyDescent="0.35">
      <c r="B61" s="194"/>
      <c r="C61" s="194"/>
      <c r="E61" s="137"/>
      <c r="F61" s="137"/>
      <c r="H61" s="66"/>
      <c r="I61" s="66"/>
      <c r="K61" s="55"/>
      <c r="L61" s="55"/>
    </row>
    <row r="62" spans="2:12" x14ac:dyDescent="0.35">
      <c r="B62" s="194"/>
      <c r="C62" s="194"/>
      <c r="E62" s="137"/>
      <c r="F62" s="137"/>
      <c r="H62" s="66"/>
      <c r="I62" s="66"/>
      <c r="K62" s="55"/>
      <c r="L62" s="55"/>
    </row>
    <row r="63" spans="2:12" x14ac:dyDescent="0.35">
      <c r="B63" s="194"/>
      <c r="C63" s="194"/>
      <c r="E63" s="137"/>
      <c r="F63" s="137"/>
      <c r="H63" s="66"/>
      <c r="I63" s="66"/>
      <c r="K63" s="55"/>
      <c r="L63" s="55"/>
    </row>
    <row r="64" spans="2:12" x14ac:dyDescent="0.35">
      <c r="B64" s="194"/>
      <c r="C64" s="194"/>
      <c r="E64" s="137"/>
      <c r="F64" s="137"/>
      <c r="H64" s="66"/>
      <c r="I64" s="66"/>
      <c r="K64" s="55"/>
      <c r="L64" s="55"/>
    </row>
    <row r="65" spans="2:12" x14ac:dyDescent="0.35">
      <c r="B65" s="194"/>
      <c r="C65" s="194"/>
      <c r="E65" s="137"/>
      <c r="F65" s="137"/>
      <c r="H65" s="66"/>
      <c r="I65" s="66"/>
      <c r="K65" s="55"/>
      <c r="L65" s="55"/>
    </row>
    <row r="66" spans="2:12" x14ac:dyDescent="0.35">
      <c r="B66" s="194"/>
      <c r="C66" s="194"/>
      <c r="E66" s="137"/>
      <c r="F66" s="137"/>
      <c r="H66" s="66"/>
      <c r="I66" s="66"/>
      <c r="K66" s="55"/>
      <c r="L66" s="55"/>
    </row>
    <row r="67" spans="2:12" x14ac:dyDescent="0.35">
      <c r="B67" s="194"/>
      <c r="C67" s="194"/>
      <c r="E67" s="137"/>
      <c r="F67" s="137"/>
      <c r="H67" s="66"/>
      <c r="I67" s="66"/>
      <c r="K67" s="55"/>
      <c r="L67" s="55"/>
    </row>
    <row r="68" spans="2:12" x14ac:dyDescent="0.35">
      <c r="B68" s="194"/>
      <c r="C68" s="194"/>
      <c r="E68" s="137"/>
      <c r="F68" s="137"/>
      <c r="H68" s="66"/>
      <c r="I68" s="66"/>
      <c r="K68" s="55"/>
      <c r="L68" s="55"/>
    </row>
    <row r="69" spans="2:12" x14ac:dyDescent="0.35">
      <c r="B69" s="194"/>
      <c r="C69" s="194"/>
      <c r="E69" s="137"/>
      <c r="F69" s="137"/>
      <c r="H69" s="66"/>
      <c r="I69" s="66"/>
      <c r="K69" s="55"/>
      <c r="L69" s="55"/>
    </row>
    <row r="70" spans="2:12" x14ac:dyDescent="0.35">
      <c r="B70" s="194"/>
      <c r="C70" s="194"/>
      <c r="E70" s="137"/>
      <c r="F70" s="137"/>
      <c r="H70" s="66"/>
      <c r="I70" s="66"/>
      <c r="K70" s="55"/>
      <c r="L70" s="55"/>
    </row>
    <row r="71" spans="2:12" x14ac:dyDescent="0.35">
      <c r="B71" s="194"/>
      <c r="C71" s="194"/>
      <c r="E71" s="137"/>
      <c r="F71" s="137"/>
      <c r="H71" s="66"/>
      <c r="I71" s="66"/>
      <c r="K71" s="55"/>
      <c r="L71" s="55"/>
    </row>
    <row r="72" spans="2:12" x14ac:dyDescent="0.35">
      <c r="B72" s="194"/>
      <c r="C72" s="194"/>
      <c r="E72" s="137"/>
      <c r="F72" s="137"/>
      <c r="H72" s="66"/>
      <c r="I72" s="66"/>
      <c r="K72" s="55"/>
      <c r="L72" s="55"/>
    </row>
    <row r="73" spans="2:12" x14ac:dyDescent="0.35">
      <c r="B73" s="194"/>
      <c r="C73" s="194"/>
      <c r="E73" s="137"/>
      <c r="F73" s="137"/>
      <c r="H73" s="66"/>
      <c r="I73" s="66"/>
      <c r="K73" s="55"/>
      <c r="L73" s="55"/>
    </row>
    <row r="74" spans="2:12" x14ac:dyDescent="0.35">
      <c r="B74" s="194"/>
      <c r="C74" s="194"/>
      <c r="E74" s="137"/>
      <c r="F74" s="137"/>
      <c r="H74" s="66"/>
      <c r="I74" s="66"/>
      <c r="K74" s="55"/>
      <c r="L74" s="55"/>
    </row>
    <row r="75" spans="2:12" x14ac:dyDescent="0.35">
      <c r="B75" s="194"/>
      <c r="C75" s="194"/>
      <c r="E75" s="137"/>
      <c r="F75" s="137"/>
      <c r="H75" s="66"/>
      <c r="I75" s="66"/>
      <c r="K75" s="55"/>
      <c r="L75" s="55"/>
    </row>
    <row r="76" spans="2:12" x14ac:dyDescent="0.35">
      <c r="B76" s="194"/>
      <c r="C76" s="194"/>
      <c r="E76" s="137"/>
      <c r="F76" s="137"/>
      <c r="H76" s="66"/>
      <c r="I76" s="66"/>
      <c r="K76" s="55"/>
      <c r="L76" s="55"/>
    </row>
    <row r="77" spans="2:12" x14ac:dyDescent="0.35">
      <c r="B77" s="194"/>
      <c r="C77" s="194"/>
      <c r="E77" s="137"/>
      <c r="F77" s="137"/>
      <c r="H77" s="66"/>
      <c r="I77" s="66"/>
      <c r="K77" s="55"/>
      <c r="L77" s="55"/>
    </row>
    <row r="78" spans="2:12" x14ac:dyDescent="0.35">
      <c r="B78" s="194"/>
      <c r="C78" s="194"/>
      <c r="E78" s="137"/>
      <c r="F78" s="137"/>
      <c r="H78" s="66"/>
      <c r="I78" s="66"/>
      <c r="K78" s="55"/>
      <c r="L78" s="55"/>
    </row>
    <row r="79" spans="2:12" x14ac:dyDescent="0.35">
      <c r="B79" s="194"/>
      <c r="C79" s="194"/>
      <c r="E79" s="137"/>
      <c r="F79" s="137"/>
      <c r="H79" s="66"/>
      <c r="I79" s="66"/>
      <c r="K79" s="55"/>
      <c r="L79" s="55"/>
    </row>
    <row r="80" spans="2:12" x14ac:dyDescent="0.35">
      <c r="B80" s="194"/>
      <c r="C80" s="194"/>
      <c r="E80" s="137"/>
      <c r="F80" s="137"/>
      <c r="H80" s="66"/>
      <c r="I80" s="66"/>
      <c r="K80" s="55"/>
      <c r="L80" s="55"/>
    </row>
    <row r="81" spans="2:12" x14ac:dyDescent="0.35">
      <c r="B81" s="194"/>
      <c r="C81" s="194"/>
      <c r="E81" s="137"/>
      <c r="F81" s="137"/>
      <c r="H81" s="66"/>
      <c r="I81" s="66"/>
      <c r="K81" s="55"/>
      <c r="L81" s="55"/>
    </row>
    <row r="82" spans="2:12" x14ac:dyDescent="0.35">
      <c r="B82" s="194"/>
      <c r="C82" s="194"/>
      <c r="E82" s="137"/>
      <c r="F82" s="137"/>
      <c r="H82" s="66"/>
      <c r="I82" s="66"/>
      <c r="K82" s="55"/>
      <c r="L82" s="55"/>
    </row>
    <row r="83" spans="2:12" x14ac:dyDescent="0.35">
      <c r="B83" s="194"/>
      <c r="C83" s="194"/>
      <c r="E83" s="137"/>
      <c r="F83" s="137"/>
      <c r="H83" s="66"/>
      <c r="I83" s="66"/>
      <c r="K83" s="55"/>
      <c r="L83" s="55"/>
    </row>
    <row r="84" spans="2:12" x14ac:dyDescent="0.35">
      <c r="B84" s="194"/>
      <c r="C84" s="194"/>
      <c r="E84" s="137"/>
      <c r="F84" s="137"/>
      <c r="H84" s="66"/>
      <c r="I84" s="66"/>
      <c r="K84" s="55"/>
      <c r="L84" s="55"/>
    </row>
    <row r="85" spans="2:12" x14ac:dyDescent="0.35">
      <c r="B85" s="194"/>
      <c r="C85" s="194"/>
      <c r="E85" s="137"/>
      <c r="F85" s="137"/>
      <c r="H85" s="66"/>
      <c r="I85" s="66"/>
      <c r="K85" s="55"/>
      <c r="L85" s="55"/>
    </row>
    <row r="86" spans="2:12" x14ac:dyDescent="0.35">
      <c r="B86" s="194"/>
      <c r="C86" s="194"/>
      <c r="E86" s="137"/>
      <c r="F86" s="137"/>
      <c r="H86" s="66"/>
      <c r="I86" s="66"/>
      <c r="K86" s="55"/>
      <c r="L86" s="55"/>
    </row>
    <row r="87" spans="2:12" x14ac:dyDescent="0.35">
      <c r="B87" s="194"/>
      <c r="C87" s="194"/>
      <c r="E87" s="137"/>
      <c r="F87" s="137"/>
      <c r="H87" s="66"/>
      <c r="I87" s="66"/>
      <c r="K87" s="55"/>
      <c r="L87" s="55"/>
    </row>
    <row r="88" spans="2:12" x14ac:dyDescent="0.35">
      <c r="B88" s="194"/>
      <c r="C88" s="194"/>
      <c r="E88" s="137"/>
      <c r="F88" s="137"/>
      <c r="H88" s="66"/>
      <c r="I88" s="66"/>
      <c r="K88" s="55"/>
      <c r="L88" s="55"/>
    </row>
    <row r="89" spans="2:12" x14ac:dyDescent="0.35">
      <c r="B89" s="194"/>
      <c r="C89" s="194"/>
      <c r="E89" s="137"/>
      <c r="F89" s="137"/>
      <c r="H89" s="66"/>
      <c r="I89" s="66"/>
      <c r="K89" s="55"/>
      <c r="L89" s="55"/>
    </row>
    <row r="90" spans="2:12" x14ac:dyDescent="0.35">
      <c r="B90" s="194"/>
      <c r="C90" s="194"/>
      <c r="E90" s="137"/>
      <c r="F90" s="137"/>
      <c r="H90" s="66"/>
      <c r="I90" s="66"/>
      <c r="K90" s="55"/>
      <c r="L90" s="55"/>
    </row>
    <row r="91" spans="2:12" x14ac:dyDescent="0.35">
      <c r="B91" s="194"/>
      <c r="C91" s="194"/>
      <c r="E91" s="137"/>
      <c r="F91" s="137"/>
      <c r="H91" s="66"/>
      <c r="I91" s="66"/>
      <c r="K91" s="55"/>
      <c r="L91" s="55"/>
    </row>
    <row r="92" spans="2:12" x14ac:dyDescent="0.35">
      <c r="B92" s="194"/>
      <c r="C92" s="194"/>
      <c r="E92" s="137"/>
      <c r="F92" s="137"/>
      <c r="H92" s="66"/>
      <c r="I92" s="66"/>
      <c r="K92" s="55"/>
      <c r="L92" s="55"/>
    </row>
    <row r="93" spans="2:12" x14ac:dyDescent="0.35">
      <c r="B93" s="194"/>
      <c r="C93" s="194"/>
      <c r="E93" s="137"/>
      <c r="F93" s="137"/>
      <c r="H93" s="66"/>
      <c r="I93" s="66"/>
      <c r="K93" s="55"/>
      <c r="L93" s="55"/>
    </row>
    <row r="94" spans="2:12" x14ac:dyDescent="0.35">
      <c r="B94" s="194"/>
      <c r="C94" s="194"/>
      <c r="E94" s="137"/>
      <c r="F94" s="137"/>
      <c r="H94" s="66"/>
      <c r="I94" s="66"/>
      <c r="K94" s="55"/>
      <c r="L94" s="55"/>
    </row>
    <row r="95" spans="2:12" x14ac:dyDescent="0.35">
      <c r="B95" s="194"/>
      <c r="C95" s="194"/>
      <c r="E95" s="137"/>
      <c r="F95" s="137"/>
      <c r="H95" s="66"/>
      <c r="I95" s="66"/>
      <c r="K95" s="55"/>
      <c r="L95" s="55"/>
    </row>
    <row r="96" spans="2:12" x14ac:dyDescent="0.35">
      <c r="B96" s="194"/>
      <c r="C96" s="194"/>
      <c r="E96" s="137"/>
      <c r="F96" s="137"/>
      <c r="H96" s="66"/>
      <c r="I96" s="66"/>
      <c r="K96" s="55"/>
      <c r="L96" s="55"/>
    </row>
    <row r="97" spans="2:12" x14ac:dyDescent="0.35">
      <c r="B97" s="194"/>
      <c r="C97" s="194"/>
      <c r="E97" s="137"/>
      <c r="F97" s="137"/>
      <c r="H97" s="66"/>
      <c r="I97" s="66"/>
      <c r="K97" s="55"/>
      <c r="L97" s="55"/>
    </row>
    <row r="98" spans="2:12" x14ac:dyDescent="0.35">
      <c r="B98" s="194"/>
      <c r="C98" s="194"/>
      <c r="E98" s="137"/>
      <c r="F98" s="137"/>
      <c r="H98" s="66"/>
      <c r="I98" s="66"/>
      <c r="K98" s="55"/>
      <c r="L98" s="55"/>
    </row>
    <row r="99" spans="2:12" x14ac:dyDescent="0.35">
      <c r="B99" s="194"/>
      <c r="C99" s="194"/>
      <c r="E99" s="137"/>
      <c r="F99" s="137"/>
      <c r="H99" s="66"/>
      <c r="I99" s="66"/>
      <c r="K99" s="55"/>
      <c r="L99" s="55"/>
    </row>
    <row r="100" spans="2:12" x14ac:dyDescent="0.35">
      <c r="B100" s="194"/>
      <c r="C100" s="194"/>
      <c r="E100" s="137"/>
      <c r="F100" s="137"/>
      <c r="H100" s="66"/>
      <c r="I100" s="66"/>
      <c r="K100" s="55"/>
      <c r="L100" s="55"/>
    </row>
    <row r="101" spans="2:12" x14ac:dyDescent="0.35">
      <c r="B101" s="194"/>
      <c r="C101" s="194"/>
      <c r="E101" s="137"/>
      <c r="F101" s="137"/>
      <c r="H101" s="66"/>
      <c r="I101" s="66"/>
      <c r="K101" s="55"/>
      <c r="L101" s="55"/>
    </row>
    <row r="102" spans="2:12" x14ac:dyDescent="0.35">
      <c r="B102" s="194"/>
      <c r="C102" s="194"/>
      <c r="E102" s="137"/>
      <c r="F102" s="137"/>
      <c r="H102" s="66"/>
      <c r="I102" s="66"/>
      <c r="K102" s="55"/>
      <c r="L102" s="55"/>
    </row>
    <row r="103" spans="2:12" x14ac:dyDescent="0.35">
      <c r="B103" s="194"/>
      <c r="C103" s="194"/>
      <c r="E103" s="137"/>
      <c r="F103" s="137"/>
      <c r="H103" s="66"/>
      <c r="I103" s="66"/>
      <c r="K103" s="55"/>
      <c r="L103" s="55"/>
    </row>
    <row r="104" spans="2:12" x14ac:dyDescent="0.35">
      <c r="B104" s="194"/>
      <c r="C104" s="194"/>
      <c r="E104" s="137"/>
      <c r="F104" s="137"/>
      <c r="H104" s="66"/>
      <c r="I104" s="66"/>
      <c r="K104" s="55"/>
      <c r="L104" s="55"/>
    </row>
    <row r="105" spans="2:12" x14ac:dyDescent="0.35">
      <c r="B105" s="194"/>
      <c r="C105" s="194"/>
      <c r="E105" s="137"/>
      <c r="F105" s="137"/>
      <c r="H105" s="66"/>
      <c r="I105" s="66"/>
      <c r="K105" s="55"/>
      <c r="L105" s="55"/>
    </row>
    <row r="106" spans="2:12" x14ac:dyDescent="0.35">
      <c r="B106" s="194"/>
      <c r="C106" s="194"/>
      <c r="E106" s="137"/>
      <c r="F106" s="137"/>
      <c r="H106" s="66"/>
      <c r="I106" s="66"/>
      <c r="K106" s="55"/>
      <c r="L106" s="55"/>
    </row>
    <row r="107" spans="2:12" x14ac:dyDescent="0.35">
      <c r="B107" s="194"/>
      <c r="C107" s="194"/>
      <c r="E107" s="137"/>
      <c r="F107" s="137"/>
      <c r="H107" s="66"/>
      <c r="I107" s="66"/>
      <c r="K107" s="55"/>
      <c r="L107" s="55"/>
    </row>
    <row r="108" spans="2:12" x14ac:dyDescent="0.35">
      <c r="B108" s="194"/>
      <c r="C108" s="194"/>
      <c r="E108" s="137"/>
      <c r="F108" s="137"/>
      <c r="H108" s="66"/>
      <c r="I108" s="66"/>
      <c r="K108" s="55"/>
      <c r="L108" s="55"/>
    </row>
    <row r="109" spans="2:12" x14ac:dyDescent="0.35">
      <c r="B109" s="194"/>
      <c r="C109" s="194"/>
      <c r="E109" s="137"/>
      <c r="F109" s="137"/>
      <c r="H109" s="66"/>
      <c r="I109" s="66"/>
      <c r="K109" s="55"/>
      <c r="L109" s="55"/>
    </row>
    <row r="110" spans="2:12" x14ac:dyDescent="0.35">
      <c r="B110" s="194"/>
      <c r="C110" s="194"/>
      <c r="E110" s="137"/>
      <c r="F110" s="137"/>
      <c r="H110" s="66"/>
      <c r="I110" s="66"/>
      <c r="K110" s="55"/>
      <c r="L110" s="55"/>
    </row>
    <row r="111" spans="2:12" x14ac:dyDescent="0.35">
      <c r="B111" s="194"/>
      <c r="C111" s="194"/>
      <c r="E111" s="137"/>
      <c r="F111" s="137"/>
      <c r="H111" s="66"/>
      <c r="I111" s="66"/>
      <c r="K111" s="55"/>
      <c r="L111" s="55"/>
    </row>
    <row r="112" spans="2:12" x14ac:dyDescent="0.35">
      <c r="B112" s="194"/>
      <c r="C112" s="194"/>
      <c r="E112" s="137"/>
      <c r="F112" s="137"/>
      <c r="H112" s="66"/>
      <c r="I112" s="66"/>
      <c r="K112" s="55"/>
      <c r="L112" s="55"/>
    </row>
    <row r="113" spans="2:12" x14ac:dyDescent="0.35">
      <c r="B113" s="194"/>
      <c r="C113" s="194"/>
      <c r="E113" s="137"/>
      <c r="F113" s="137"/>
      <c r="H113" s="66"/>
      <c r="I113" s="66"/>
      <c r="K113" s="55"/>
      <c r="L113" s="55"/>
    </row>
    <row r="114" spans="2:12" x14ac:dyDescent="0.35">
      <c r="B114" s="194"/>
      <c r="C114" s="194"/>
      <c r="E114" s="137"/>
      <c r="F114" s="137"/>
      <c r="H114" s="66"/>
      <c r="I114" s="66"/>
      <c r="K114" s="55"/>
      <c r="L114" s="55"/>
    </row>
    <row r="115" spans="2:12" x14ac:dyDescent="0.35">
      <c r="B115" s="194"/>
      <c r="C115" s="194"/>
      <c r="E115" s="137"/>
      <c r="F115" s="137"/>
      <c r="H115" s="66"/>
      <c r="I115" s="66"/>
      <c r="K115" s="55"/>
      <c r="L115" s="55"/>
    </row>
    <row r="116" spans="2:12" x14ac:dyDescent="0.35">
      <c r="B116" s="194"/>
      <c r="C116" s="194"/>
      <c r="E116" s="137"/>
      <c r="F116" s="137"/>
      <c r="H116" s="66"/>
      <c r="I116" s="66"/>
      <c r="K116" s="55"/>
      <c r="L116" s="55"/>
    </row>
    <row r="117" spans="2:12" x14ac:dyDescent="0.35">
      <c r="B117" s="194"/>
      <c r="C117" s="194"/>
      <c r="E117" s="137"/>
      <c r="F117" s="137"/>
      <c r="H117" s="66"/>
      <c r="I117" s="66"/>
      <c r="K117" s="55"/>
      <c r="L117" s="55"/>
    </row>
    <row r="118" spans="2:12" x14ac:dyDescent="0.35">
      <c r="B118" s="194"/>
      <c r="C118" s="194"/>
      <c r="E118" s="137"/>
      <c r="F118" s="137"/>
      <c r="H118" s="66"/>
      <c r="I118" s="66"/>
      <c r="K118" s="55"/>
      <c r="L118" s="55"/>
    </row>
    <row r="119" spans="2:12" x14ac:dyDescent="0.35">
      <c r="B119" s="194"/>
      <c r="C119" s="194"/>
      <c r="E119" s="137"/>
      <c r="F119" s="137"/>
      <c r="H119" s="66"/>
      <c r="I119" s="66"/>
      <c r="K119" s="55"/>
      <c r="L119" s="55"/>
    </row>
    <row r="120" spans="2:12" x14ac:dyDescent="0.35">
      <c r="B120" s="194"/>
      <c r="C120" s="194"/>
      <c r="E120" s="137"/>
      <c r="F120" s="137"/>
      <c r="H120" s="66"/>
      <c r="I120" s="66"/>
      <c r="K120" s="55"/>
      <c r="L120" s="55"/>
    </row>
    <row r="121" spans="2:12" x14ac:dyDescent="0.35">
      <c r="B121" s="194"/>
      <c r="C121" s="194"/>
      <c r="E121" s="137"/>
      <c r="F121" s="137"/>
      <c r="H121" s="66"/>
      <c r="I121" s="66"/>
      <c r="K121" s="55"/>
      <c r="L121" s="55"/>
    </row>
    <row r="122" spans="2:12" x14ac:dyDescent="0.35">
      <c r="B122" s="194"/>
      <c r="C122" s="194"/>
      <c r="E122" s="137"/>
      <c r="F122" s="137"/>
      <c r="H122" s="66"/>
      <c r="I122" s="66"/>
      <c r="K122" s="55"/>
      <c r="L122" s="55"/>
    </row>
    <row r="123" spans="2:12" x14ac:dyDescent="0.35">
      <c r="B123" s="194"/>
      <c r="C123" s="194"/>
      <c r="E123" s="137"/>
      <c r="F123" s="137"/>
      <c r="H123" s="66"/>
      <c r="I123" s="66"/>
      <c r="K123" s="55"/>
      <c r="L123" s="55"/>
    </row>
    <row r="124" spans="2:12" x14ac:dyDescent="0.35">
      <c r="B124" s="194"/>
      <c r="C124" s="194"/>
      <c r="E124" s="137"/>
      <c r="F124" s="137"/>
      <c r="H124" s="66"/>
      <c r="I124" s="66"/>
      <c r="K124" s="55"/>
      <c r="L124" s="55"/>
    </row>
    <row r="125" spans="2:12" x14ac:dyDescent="0.35">
      <c r="B125" s="194"/>
      <c r="C125" s="194"/>
      <c r="E125" s="137"/>
      <c r="F125" s="137"/>
      <c r="H125" s="66"/>
      <c r="I125" s="66"/>
      <c r="K125" s="55"/>
      <c r="L125" s="55"/>
    </row>
    <row r="126" spans="2:12" x14ac:dyDescent="0.35">
      <c r="B126" s="194"/>
      <c r="C126" s="194"/>
      <c r="E126" s="137"/>
      <c r="F126" s="137"/>
      <c r="H126" s="66"/>
      <c r="I126" s="66"/>
      <c r="K126" s="55"/>
      <c r="L126" s="55"/>
    </row>
    <row r="127" spans="2:12" x14ac:dyDescent="0.35">
      <c r="B127" s="194"/>
      <c r="C127" s="194"/>
      <c r="E127" s="137"/>
      <c r="F127" s="137"/>
      <c r="H127" s="66"/>
      <c r="I127" s="66"/>
      <c r="K127" s="55"/>
      <c r="L127" s="55"/>
    </row>
    <row r="128" spans="2:12" x14ac:dyDescent="0.35">
      <c r="B128" s="194"/>
      <c r="C128" s="194"/>
      <c r="E128" s="137"/>
      <c r="F128" s="137"/>
      <c r="H128" s="66"/>
      <c r="I128" s="66"/>
      <c r="K128" s="55"/>
      <c r="L128" s="55"/>
    </row>
    <row r="129" spans="2:12" x14ac:dyDescent="0.35">
      <c r="B129" s="194"/>
      <c r="C129" s="194"/>
      <c r="E129" s="137"/>
      <c r="F129" s="137"/>
      <c r="H129" s="66"/>
      <c r="I129" s="66"/>
      <c r="K129" s="55"/>
      <c r="L129" s="55"/>
    </row>
    <row r="130" spans="2:12" x14ac:dyDescent="0.35">
      <c r="B130" s="194"/>
      <c r="C130" s="194"/>
      <c r="E130" s="137"/>
      <c r="F130" s="137"/>
      <c r="H130" s="66"/>
      <c r="I130" s="66"/>
      <c r="K130" s="55"/>
      <c r="L130" s="55"/>
    </row>
    <row r="131" spans="2:12" x14ac:dyDescent="0.35">
      <c r="B131" s="194"/>
      <c r="C131" s="194"/>
      <c r="E131" s="137"/>
      <c r="F131" s="137"/>
      <c r="H131" s="66"/>
      <c r="I131" s="66"/>
      <c r="K131" s="55"/>
      <c r="L131" s="55"/>
    </row>
    <row r="132" spans="2:12" x14ac:dyDescent="0.35">
      <c r="B132" s="194"/>
      <c r="C132" s="194"/>
      <c r="E132" s="137"/>
      <c r="F132" s="137"/>
      <c r="H132" s="66"/>
      <c r="I132" s="66"/>
      <c r="K132" s="55"/>
      <c r="L132" s="55"/>
    </row>
    <row r="133" spans="2:12" x14ac:dyDescent="0.35">
      <c r="B133" s="194"/>
      <c r="C133" s="194"/>
      <c r="E133" s="137"/>
      <c r="F133" s="137"/>
      <c r="H133" s="66"/>
      <c r="I133" s="66"/>
      <c r="K133" s="55"/>
      <c r="L133" s="55"/>
    </row>
    <row r="134" spans="2:12" x14ac:dyDescent="0.35">
      <c r="B134" s="194"/>
      <c r="C134" s="194"/>
      <c r="E134" s="137"/>
      <c r="F134" s="137"/>
      <c r="H134" s="66"/>
      <c r="I134" s="66"/>
      <c r="K134" s="55"/>
      <c r="L134" s="55"/>
    </row>
    <row r="135" spans="2:12" x14ac:dyDescent="0.35">
      <c r="B135" s="194"/>
      <c r="C135" s="194"/>
      <c r="E135" s="137"/>
      <c r="F135" s="137"/>
      <c r="H135" s="66"/>
      <c r="I135" s="66"/>
      <c r="K135" s="55"/>
      <c r="L135" s="55"/>
    </row>
    <row r="136" spans="2:12" x14ac:dyDescent="0.35">
      <c r="B136" s="194"/>
      <c r="C136" s="194"/>
      <c r="E136" s="137"/>
      <c r="F136" s="137"/>
      <c r="H136" s="66"/>
      <c r="I136" s="66"/>
      <c r="K136" s="55"/>
      <c r="L136" s="55"/>
    </row>
    <row r="137" spans="2:12" x14ac:dyDescent="0.35">
      <c r="B137" s="194"/>
      <c r="C137" s="194"/>
      <c r="E137" s="137"/>
      <c r="F137" s="137"/>
      <c r="H137" s="66"/>
      <c r="I137" s="66"/>
      <c r="K137" s="55"/>
      <c r="L137" s="55"/>
    </row>
    <row r="138" spans="2:12" x14ac:dyDescent="0.35">
      <c r="B138" s="194"/>
      <c r="C138" s="194"/>
      <c r="E138" s="137"/>
      <c r="F138" s="137"/>
      <c r="H138" s="66"/>
      <c r="I138" s="66"/>
      <c r="K138" s="55"/>
      <c r="L138" s="55"/>
    </row>
    <row r="139" spans="2:12" x14ac:dyDescent="0.35">
      <c r="B139" s="194"/>
      <c r="C139" s="194"/>
      <c r="E139" s="137"/>
      <c r="F139" s="137"/>
      <c r="H139" s="66"/>
      <c r="I139" s="66"/>
      <c r="K139" s="55"/>
      <c r="L139" s="55"/>
    </row>
    <row r="140" spans="2:12" x14ac:dyDescent="0.35">
      <c r="B140" s="194"/>
      <c r="C140" s="194"/>
      <c r="E140" s="137"/>
      <c r="F140" s="137"/>
      <c r="H140" s="66"/>
      <c r="I140" s="66"/>
      <c r="K140" s="55"/>
      <c r="L140" s="55"/>
    </row>
    <row r="141" spans="2:12" x14ac:dyDescent="0.35">
      <c r="B141" s="194"/>
      <c r="C141" s="194"/>
      <c r="E141" s="137"/>
      <c r="F141" s="137"/>
      <c r="H141" s="66"/>
      <c r="I141" s="66"/>
      <c r="K141" s="55"/>
      <c r="L141" s="55"/>
    </row>
    <row r="142" spans="2:12" x14ac:dyDescent="0.35">
      <c r="B142" s="194"/>
      <c r="C142" s="194"/>
      <c r="E142" s="137"/>
      <c r="F142" s="137"/>
      <c r="H142" s="66"/>
      <c r="I142" s="66"/>
      <c r="K142" s="55"/>
      <c r="L142" s="55"/>
    </row>
    <row r="143" spans="2:12" x14ac:dyDescent="0.35">
      <c r="B143" s="194"/>
      <c r="C143" s="194"/>
      <c r="E143" s="137"/>
      <c r="F143" s="137"/>
      <c r="H143" s="66"/>
      <c r="I143" s="66"/>
      <c r="K143" s="55"/>
      <c r="L143" s="55"/>
    </row>
    <row r="144" spans="2:12" x14ac:dyDescent="0.35">
      <c r="B144" s="194"/>
      <c r="C144" s="194"/>
      <c r="E144" s="137"/>
      <c r="F144" s="137"/>
      <c r="H144" s="66"/>
      <c r="I144" s="66"/>
      <c r="K144" s="55"/>
      <c r="L144" s="55"/>
    </row>
    <row r="145" spans="2:12" x14ac:dyDescent="0.35">
      <c r="B145" s="194"/>
      <c r="C145" s="194"/>
      <c r="E145" s="137"/>
      <c r="F145" s="137"/>
      <c r="H145" s="66"/>
      <c r="I145" s="66"/>
      <c r="K145" s="55"/>
      <c r="L145" s="55"/>
    </row>
    <row r="146" spans="2:12" x14ac:dyDescent="0.35">
      <c r="B146" s="194"/>
      <c r="C146" s="194"/>
      <c r="E146" s="137"/>
      <c r="F146" s="137"/>
      <c r="H146" s="66"/>
      <c r="I146" s="66"/>
      <c r="K146" s="55"/>
      <c r="L146" s="55"/>
    </row>
    <row r="147" spans="2:12" x14ac:dyDescent="0.35">
      <c r="B147" s="194"/>
      <c r="C147" s="194"/>
      <c r="E147" s="137"/>
      <c r="F147" s="137"/>
      <c r="H147" s="66"/>
      <c r="I147" s="66"/>
      <c r="K147" s="55"/>
      <c r="L147" s="55"/>
    </row>
    <row r="148" spans="2:12" x14ac:dyDescent="0.35">
      <c r="B148" s="194"/>
      <c r="C148" s="194"/>
      <c r="E148" s="137"/>
      <c r="F148" s="137"/>
      <c r="H148" s="66"/>
      <c r="I148" s="66"/>
      <c r="K148" s="55"/>
      <c r="L148" s="55"/>
    </row>
    <row r="149" spans="2:12" x14ac:dyDescent="0.35">
      <c r="B149" s="194"/>
      <c r="C149" s="194"/>
      <c r="E149" s="137"/>
      <c r="F149" s="137"/>
      <c r="H149" s="66"/>
      <c r="I149" s="66"/>
      <c r="K149" s="55"/>
      <c r="L149" s="55"/>
    </row>
    <row r="150" spans="2:12" x14ac:dyDescent="0.35">
      <c r="B150" s="194"/>
      <c r="C150" s="194"/>
      <c r="E150" s="137"/>
      <c r="F150" s="137"/>
      <c r="H150" s="66"/>
      <c r="I150" s="66"/>
      <c r="K150" s="55"/>
      <c r="L150" s="55"/>
    </row>
    <row r="151" spans="2:12" x14ac:dyDescent="0.35">
      <c r="B151" s="194"/>
      <c r="C151" s="194"/>
      <c r="E151" s="137"/>
      <c r="F151" s="137"/>
      <c r="H151" s="66"/>
      <c r="I151" s="66"/>
      <c r="K151" s="55"/>
      <c r="L151" s="55"/>
    </row>
    <row r="152" spans="2:12" x14ac:dyDescent="0.35">
      <c r="B152" s="194"/>
      <c r="C152" s="194"/>
      <c r="E152" s="137"/>
      <c r="F152" s="137"/>
      <c r="H152" s="66"/>
      <c r="I152" s="66"/>
      <c r="K152" s="55"/>
      <c r="L152" s="55"/>
    </row>
    <row r="153" spans="2:12" x14ac:dyDescent="0.35">
      <c r="B153" s="194"/>
      <c r="C153" s="194"/>
      <c r="E153" s="137"/>
      <c r="F153" s="137"/>
      <c r="H153" s="66"/>
      <c r="I153" s="66"/>
      <c r="K153" s="55"/>
      <c r="L153" s="55"/>
    </row>
    <row r="154" spans="2:12" x14ac:dyDescent="0.35">
      <c r="B154" s="194"/>
      <c r="C154" s="194"/>
      <c r="E154" s="137"/>
      <c r="F154" s="137"/>
      <c r="H154" s="66"/>
      <c r="I154" s="66"/>
      <c r="K154" s="55"/>
      <c r="L154" s="55"/>
    </row>
    <row r="155" spans="2:12" x14ac:dyDescent="0.35">
      <c r="B155" s="194"/>
      <c r="C155" s="194"/>
      <c r="E155" s="137"/>
      <c r="F155" s="137"/>
      <c r="H155" s="66"/>
      <c r="I155" s="66"/>
      <c r="K155" s="55"/>
      <c r="L155" s="55"/>
    </row>
    <row r="156" spans="2:12" x14ac:dyDescent="0.35">
      <c r="B156" s="194"/>
      <c r="C156" s="194"/>
      <c r="E156" s="137"/>
      <c r="F156" s="137"/>
      <c r="H156" s="66"/>
      <c r="I156" s="66"/>
      <c r="K156" s="55"/>
      <c r="L156" s="55"/>
    </row>
    <row r="157" spans="2:12" x14ac:dyDescent="0.35">
      <c r="B157" s="194"/>
      <c r="C157" s="194"/>
      <c r="E157" s="137"/>
      <c r="F157" s="137"/>
      <c r="H157" s="66"/>
      <c r="I157" s="66"/>
      <c r="K157" s="55"/>
      <c r="L157" s="55"/>
    </row>
    <row r="158" spans="2:12" x14ac:dyDescent="0.35">
      <c r="B158" s="194"/>
      <c r="C158" s="194"/>
      <c r="E158" s="137"/>
      <c r="F158" s="137"/>
      <c r="H158" s="66"/>
      <c r="I158" s="66"/>
      <c r="K158" s="55"/>
      <c r="L158" s="55"/>
    </row>
    <row r="159" spans="2:12" x14ac:dyDescent="0.35">
      <c r="B159" s="194"/>
      <c r="C159" s="194"/>
      <c r="E159" s="137"/>
      <c r="F159" s="137"/>
      <c r="H159" s="66"/>
      <c r="I159" s="66"/>
      <c r="K159" s="55"/>
      <c r="L159" s="55"/>
    </row>
    <row r="160" spans="2:12" x14ac:dyDescent="0.35">
      <c r="B160" s="194"/>
      <c r="C160" s="194"/>
      <c r="E160" s="137"/>
      <c r="F160" s="137"/>
      <c r="H160" s="66"/>
      <c r="I160" s="66"/>
      <c r="K160" s="55"/>
      <c r="L160" s="55"/>
    </row>
    <row r="161" spans="2:12" x14ac:dyDescent="0.35">
      <c r="B161" s="194"/>
      <c r="C161" s="194"/>
      <c r="E161" s="137"/>
      <c r="F161" s="137"/>
      <c r="H161" s="66"/>
      <c r="I161" s="66"/>
      <c r="K161" s="55"/>
      <c r="L161" s="55"/>
    </row>
    <row r="162" spans="2:12" x14ac:dyDescent="0.35">
      <c r="B162" s="194"/>
      <c r="C162" s="194"/>
      <c r="E162" s="137"/>
      <c r="F162" s="137"/>
      <c r="H162" s="66"/>
      <c r="I162" s="66"/>
      <c r="K162" s="55"/>
      <c r="L162" s="55"/>
    </row>
    <row r="163" spans="2:12" x14ac:dyDescent="0.35">
      <c r="B163" s="194"/>
      <c r="C163" s="194"/>
      <c r="E163" s="137"/>
      <c r="F163" s="137"/>
      <c r="H163" s="66"/>
      <c r="I163" s="66"/>
      <c r="K163" s="55"/>
      <c r="L163" s="55"/>
    </row>
    <row r="164" spans="2:12" x14ac:dyDescent="0.35">
      <c r="B164" s="194"/>
      <c r="C164" s="194"/>
      <c r="E164" s="137"/>
      <c r="F164" s="137"/>
      <c r="H164" s="66"/>
      <c r="I164" s="66"/>
      <c r="K164" s="55"/>
      <c r="L164" s="55"/>
    </row>
    <row r="165" spans="2:12" x14ac:dyDescent="0.35">
      <c r="B165" s="194"/>
      <c r="C165" s="194"/>
      <c r="E165" s="137"/>
      <c r="F165" s="137"/>
      <c r="H165" s="66"/>
      <c r="I165" s="66"/>
      <c r="K165" s="55"/>
      <c r="L165" s="55"/>
    </row>
    <row r="166" spans="2:12" x14ac:dyDescent="0.35">
      <c r="B166" s="194"/>
      <c r="C166" s="194"/>
      <c r="E166" s="137"/>
      <c r="F166" s="137"/>
      <c r="H166" s="66"/>
      <c r="I166" s="66"/>
      <c r="K166" s="55"/>
      <c r="L166" s="55"/>
    </row>
    <row r="167" spans="2:12" x14ac:dyDescent="0.35">
      <c r="B167" s="194"/>
      <c r="C167" s="194"/>
      <c r="E167" s="137"/>
      <c r="F167" s="137"/>
      <c r="H167" s="66"/>
      <c r="I167" s="66"/>
      <c r="K167" s="55"/>
      <c r="L167" s="55"/>
    </row>
    <row r="168" spans="2:12" x14ac:dyDescent="0.35">
      <c r="B168" s="194"/>
      <c r="C168" s="194"/>
      <c r="E168" s="137"/>
      <c r="F168" s="137"/>
      <c r="H168" s="66"/>
      <c r="I168" s="66"/>
      <c r="K168" s="55"/>
      <c r="L168" s="55"/>
    </row>
    <row r="169" spans="2:12" x14ac:dyDescent="0.35">
      <c r="B169" s="194"/>
      <c r="C169" s="194"/>
      <c r="E169" s="137"/>
      <c r="F169" s="137"/>
      <c r="H169" s="66"/>
      <c r="I169" s="66"/>
      <c r="K169" s="55"/>
      <c r="L169" s="55"/>
    </row>
    <row r="170" spans="2:12" x14ac:dyDescent="0.35">
      <c r="B170" s="194"/>
      <c r="C170" s="194"/>
      <c r="E170" s="137"/>
      <c r="F170" s="137"/>
      <c r="H170" s="66"/>
      <c r="I170" s="66"/>
      <c r="K170" s="55"/>
      <c r="L170" s="55"/>
    </row>
    <row r="171" spans="2:12" x14ac:dyDescent="0.35">
      <c r="B171" s="194"/>
      <c r="C171" s="194"/>
      <c r="E171" s="137"/>
      <c r="F171" s="137"/>
      <c r="H171" s="66"/>
      <c r="I171" s="66"/>
      <c r="K171" s="55"/>
      <c r="L171" s="55"/>
    </row>
    <row r="172" spans="2:12" x14ac:dyDescent="0.35">
      <c r="B172" s="194"/>
      <c r="C172" s="194"/>
      <c r="E172" s="137"/>
      <c r="F172" s="137"/>
      <c r="H172" s="66"/>
      <c r="I172" s="66"/>
      <c r="K172" s="55"/>
      <c r="L172" s="55"/>
    </row>
    <row r="173" spans="2:12" x14ac:dyDescent="0.35">
      <c r="B173" s="194"/>
      <c r="C173" s="194"/>
      <c r="E173" s="137"/>
      <c r="F173" s="137"/>
      <c r="H173" s="66"/>
      <c r="I173" s="66"/>
      <c r="K173" s="55"/>
      <c r="L173" s="55"/>
    </row>
    <row r="174" spans="2:12" x14ac:dyDescent="0.35">
      <c r="B174" s="194"/>
      <c r="C174" s="194"/>
      <c r="E174" s="137"/>
      <c r="F174" s="137"/>
      <c r="H174" s="66"/>
      <c r="I174" s="66"/>
      <c r="K174" s="55"/>
      <c r="L174" s="55"/>
    </row>
    <row r="175" spans="2:12" x14ac:dyDescent="0.35">
      <c r="B175" s="194"/>
      <c r="C175" s="194"/>
      <c r="E175" s="137"/>
      <c r="F175" s="137"/>
      <c r="H175" s="66"/>
      <c r="I175" s="66"/>
      <c r="K175" s="55"/>
      <c r="L175" s="55"/>
    </row>
    <row r="176" spans="2:12" x14ac:dyDescent="0.35">
      <c r="B176" s="194"/>
      <c r="C176" s="194"/>
      <c r="E176" s="137"/>
      <c r="F176" s="137"/>
      <c r="H176" s="66"/>
      <c r="I176" s="66"/>
      <c r="K176" s="55"/>
      <c r="L176" s="55"/>
    </row>
    <row r="177" spans="2:12" x14ac:dyDescent="0.35">
      <c r="B177" s="194"/>
      <c r="C177" s="194"/>
      <c r="E177" s="137"/>
      <c r="F177" s="137"/>
      <c r="H177" s="66"/>
      <c r="I177" s="66"/>
      <c r="K177" s="55"/>
      <c r="L177" s="55"/>
    </row>
    <row r="178" spans="2:12" x14ac:dyDescent="0.35">
      <c r="B178" s="194"/>
      <c r="C178" s="194"/>
      <c r="E178" s="137"/>
      <c r="F178" s="137"/>
      <c r="H178" s="66"/>
      <c r="I178" s="66"/>
      <c r="K178" s="55"/>
      <c r="L178" s="55"/>
    </row>
    <row r="179" spans="2:12" x14ac:dyDescent="0.35">
      <c r="B179" s="194"/>
      <c r="C179" s="194"/>
      <c r="E179" s="137"/>
      <c r="F179" s="137"/>
      <c r="H179" s="66"/>
      <c r="I179" s="66"/>
      <c r="K179" s="55"/>
      <c r="L179" s="55"/>
    </row>
    <row r="180" spans="2:12" x14ac:dyDescent="0.35">
      <c r="B180" s="194"/>
      <c r="C180" s="194"/>
      <c r="E180" s="137"/>
      <c r="F180" s="137"/>
      <c r="H180" s="66"/>
      <c r="I180" s="66"/>
      <c r="K180" s="55"/>
      <c r="L180" s="55"/>
    </row>
    <row r="181" spans="2:12" x14ac:dyDescent="0.35">
      <c r="B181" s="194"/>
      <c r="C181" s="194"/>
      <c r="E181" s="137"/>
      <c r="F181" s="137"/>
      <c r="H181" s="66"/>
      <c r="I181" s="66"/>
      <c r="K181" s="55"/>
      <c r="L181" s="55"/>
    </row>
    <row r="182" spans="2:12" x14ac:dyDescent="0.35">
      <c r="B182" s="194"/>
      <c r="C182" s="194"/>
      <c r="E182" s="137"/>
      <c r="F182" s="137"/>
      <c r="H182" s="66"/>
      <c r="I182" s="66"/>
      <c r="K182" s="55"/>
      <c r="L182" s="55"/>
    </row>
    <row r="183" spans="2:12" x14ac:dyDescent="0.35">
      <c r="B183" s="194"/>
      <c r="C183" s="194"/>
      <c r="E183" s="137"/>
      <c r="F183" s="137"/>
      <c r="H183" s="66"/>
      <c r="I183" s="66"/>
      <c r="K183" s="55"/>
      <c r="L183" s="55"/>
    </row>
    <row r="184" spans="2:12" x14ac:dyDescent="0.35">
      <c r="B184" s="194"/>
      <c r="C184" s="194"/>
      <c r="E184" s="137"/>
      <c r="F184" s="137"/>
      <c r="H184" s="66"/>
      <c r="I184" s="66"/>
      <c r="K184" s="55"/>
      <c r="L184" s="55"/>
    </row>
    <row r="185" spans="2:12" x14ac:dyDescent="0.35">
      <c r="B185" s="194"/>
      <c r="C185" s="194"/>
      <c r="E185" s="137"/>
      <c r="F185" s="137"/>
      <c r="H185" s="66"/>
      <c r="I185" s="66"/>
      <c r="K185" s="55"/>
      <c r="L185" s="55"/>
    </row>
    <row r="186" spans="2:12" x14ac:dyDescent="0.35">
      <c r="B186" s="194"/>
      <c r="C186" s="194"/>
      <c r="E186" s="137"/>
      <c r="F186" s="137"/>
      <c r="H186" s="66"/>
      <c r="I186" s="66"/>
      <c r="K186" s="55"/>
      <c r="L186" s="55"/>
    </row>
    <row r="187" spans="2:12" x14ac:dyDescent="0.35">
      <c r="B187" s="194"/>
      <c r="C187" s="194"/>
      <c r="E187" s="137"/>
      <c r="F187" s="137"/>
      <c r="H187" s="66"/>
      <c r="I187" s="66"/>
      <c r="K187" s="55"/>
      <c r="L187" s="55"/>
    </row>
    <row r="188" spans="2:12" x14ac:dyDescent="0.35">
      <c r="B188" s="194"/>
      <c r="C188" s="194"/>
      <c r="E188" s="137"/>
      <c r="F188" s="137"/>
      <c r="H188" s="66"/>
      <c r="I188" s="66"/>
      <c r="K188" s="55"/>
      <c r="L188" s="55"/>
    </row>
    <row r="189" spans="2:12" x14ac:dyDescent="0.35">
      <c r="B189" s="194"/>
      <c r="C189" s="194"/>
      <c r="E189" s="137"/>
      <c r="F189" s="137"/>
      <c r="H189" s="66"/>
      <c r="I189" s="66"/>
      <c r="K189" s="55"/>
      <c r="L189" s="55"/>
    </row>
    <row r="190" spans="2:12" x14ac:dyDescent="0.35">
      <c r="B190" s="194"/>
      <c r="C190" s="194"/>
      <c r="E190" s="137"/>
      <c r="F190" s="137"/>
      <c r="H190" s="66"/>
      <c r="I190" s="66"/>
      <c r="K190" s="55"/>
      <c r="L190" s="55"/>
    </row>
    <row r="191" spans="2:12" x14ac:dyDescent="0.35">
      <c r="B191" s="194"/>
      <c r="C191" s="194"/>
      <c r="E191" s="137"/>
      <c r="F191" s="137"/>
      <c r="H191" s="66"/>
      <c r="I191" s="66"/>
      <c r="K191" s="55"/>
      <c r="L191" s="55"/>
    </row>
    <row r="192" spans="2:12" x14ac:dyDescent="0.35">
      <c r="B192" s="194"/>
      <c r="C192" s="194"/>
      <c r="E192" s="137"/>
      <c r="F192" s="137"/>
      <c r="H192" s="66"/>
      <c r="I192" s="66"/>
      <c r="K192" s="55"/>
      <c r="L192" s="55"/>
    </row>
    <row r="193" spans="2:12" x14ac:dyDescent="0.35">
      <c r="B193" s="194"/>
      <c r="C193" s="194"/>
      <c r="E193" s="137"/>
      <c r="F193" s="137"/>
      <c r="H193" s="66"/>
      <c r="I193" s="66"/>
      <c r="K193" s="55"/>
      <c r="L193" s="55"/>
    </row>
    <row r="194" spans="2:12" x14ac:dyDescent="0.35">
      <c r="B194" s="194"/>
      <c r="C194" s="194"/>
      <c r="E194" s="137"/>
      <c r="F194" s="137"/>
      <c r="H194" s="66"/>
      <c r="I194" s="66"/>
      <c r="K194" s="55"/>
      <c r="L194" s="55"/>
    </row>
    <row r="195" spans="2:12" x14ac:dyDescent="0.35">
      <c r="B195" s="194"/>
      <c r="C195" s="194"/>
      <c r="E195" s="137"/>
      <c r="F195" s="137"/>
      <c r="H195" s="66"/>
      <c r="I195" s="66"/>
      <c r="K195" s="55"/>
      <c r="L195" s="55"/>
    </row>
    <row r="196" spans="2:12" x14ac:dyDescent="0.35">
      <c r="B196" s="194"/>
      <c r="C196" s="194"/>
      <c r="E196" s="137"/>
      <c r="F196" s="137"/>
      <c r="H196" s="66"/>
      <c r="I196" s="66"/>
      <c r="K196" s="55"/>
      <c r="L196" s="55"/>
    </row>
    <row r="197" spans="2:12" x14ac:dyDescent="0.35">
      <c r="B197" s="194"/>
      <c r="C197" s="194"/>
      <c r="E197" s="137"/>
      <c r="F197" s="137"/>
      <c r="H197" s="66"/>
      <c r="I197" s="66"/>
      <c r="K197" s="55"/>
      <c r="L197" s="55"/>
    </row>
    <row r="198" spans="2:12" x14ac:dyDescent="0.35">
      <c r="B198" s="194"/>
      <c r="C198" s="194"/>
      <c r="E198" s="137"/>
      <c r="F198" s="137"/>
      <c r="H198" s="66"/>
      <c r="I198" s="66"/>
      <c r="K198" s="55"/>
      <c r="L198" s="55"/>
    </row>
    <row r="199" spans="2:12" x14ac:dyDescent="0.35">
      <c r="B199" s="194"/>
      <c r="C199" s="194"/>
      <c r="E199" s="137"/>
      <c r="F199" s="137"/>
      <c r="H199" s="66"/>
      <c r="I199" s="66"/>
      <c r="K199" s="55"/>
      <c r="L199" s="55"/>
    </row>
    <row r="200" spans="2:12" x14ac:dyDescent="0.35">
      <c r="B200" s="194"/>
      <c r="C200" s="194"/>
      <c r="E200" s="137"/>
      <c r="F200" s="137"/>
      <c r="H200" s="66"/>
      <c r="I200" s="66"/>
      <c r="K200" s="55"/>
      <c r="L200" s="55"/>
    </row>
    <row r="201" spans="2:12" x14ac:dyDescent="0.35">
      <c r="B201" s="194"/>
      <c r="C201" s="194"/>
      <c r="E201" s="137"/>
      <c r="F201" s="137"/>
      <c r="H201" s="66"/>
      <c r="I201" s="66"/>
      <c r="K201" s="55"/>
      <c r="L201" s="55"/>
    </row>
    <row r="202" spans="2:12" x14ac:dyDescent="0.35">
      <c r="B202" s="194"/>
      <c r="C202" s="194"/>
      <c r="E202" s="137"/>
      <c r="F202" s="137"/>
      <c r="H202" s="66"/>
      <c r="I202" s="66"/>
      <c r="K202" s="55"/>
      <c r="L202" s="55"/>
    </row>
    <row r="203" spans="2:12" x14ac:dyDescent="0.35">
      <c r="B203" s="194"/>
      <c r="C203" s="194"/>
      <c r="E203" s="137"/>
      <c r="F203" s="137"/>
      <c r="H203" s="66"/>
      <c r="I203" s="66"/>
      <c r="K203" s="55"/>
      <c r="L203" s="55"/>
    </row>
    <row r="204" spans="2:12" x14ac:dyDescent="0.35">
      <c r="B204" s="194"/>
      <c r="C204" s="194"/>
      <c r="E204" s="137"/>
      <c r="F204" s="137"/>
      <c r="H204" s="66"/>
      <c r="I204" s="66"/>
      <c r="K204" s="55"/>
      <c r="L204" s="55"/>
    </row>
    <row r="205" spans="2:12" x14ac:dyDescent="0.35">
      <c r="B205" s="194"/>
      <c r="C205" s="194"/>
      <c r="E205" s="137"/>
      <c r="F205" s="137"/>
      <c r="H205" s="66"/>
      <c r="I205" s="66"/>
      <c r="K205" s="55"/>
      <c r="L205" s="55"/>
    </row>
    <row r="206" spans="2:12" x14ac:dyDescent="0.35">
      <c r="B206" s="194"/>
      <c r="C206" s="194"/>
      <c r="E206" s="137"/>
      <c r="F206" s="137"/>
      <c r="H206" s="66"/>
      <c r="I206" s="66"/>
      <c r="K206" s="55"/>
      <c r="L206" s="55"/>
    </row>
    <row r="207" spans="2:12" x14ac:dyDescent="0.35">
      <c r="B207" s="194"/>
      <c r="C207" s="194"/>
      <c r="E207" s="137"/>
      <c r="F207" s="137"/>
      <c r="H207" s="66"/>
      <c r="I207" s="66"/>
      <c r="K207" s="55"/>
      <c r="L207" s="55"/>
    </row>
    <row r="208" spans="2:12" x14ac:dyDescent="0.35">
      <c r="B208" s="194"/>
      <c r="C208" s="194"/>
      <c r="E208" s="137"/>
      <c r="F208" s="137"/>
      <c r="H208" s="66"/>
      <c r="I208" s="66"/>
      <c r="K208" s="55"/>
      <c r="L208" s="55"/>
    </row>
    <row r="209" spans="2:12" x14ac:dyDescent="0.35">
      <c r="B209" s="194"/>
      <c r="C209" s="194"/>
      <c r="E209" s="137"/>
      <c r="F209" s="137"/>
      <c r="H209" s="66"/>
      <c r="I209" s="66"/>
      <c r="K209" s="55"/>
      <c r="L209" s="55"/>
    </row>
    <row r="210" spans="2:12" x14ac:dyDescent="0.35">
      <c r="B210" s="194"/>
      <c r="C210" s="194"/>
      <c r="E210" s="137"/>
      <c r="F210" s="137"/>
      <c r="H210" s="66"/>
      <c r="I210" s="66"/>
      <c r="K210" s="55"/>
      <c r="L210" s="55"/>
    </row>
    <row r="211" spans="2:12" x14ac:dyDescent="0.35">
      <c r="B211" s="194"/>
      <c r="C211" s="194"/>
      <c r="E211" s="137"/>
      <c r="F211" s="137"/>
      <c r="H211" s="66"/>
      <c r="I211" s="66"/>
      <c r="K211" s="55"/>
      <c r="L211" s="55"/>
    </row>
    <row r="212" spans="2:12" x14ac:dyDescent="0.35">
      <c r="B212" s="194"/>
      <c r="C212" s="194"/>
      <c r="E212" s="137"/>
      <c r="F212" s="137"/>
      <c r="H212" s="66"/>
      <c r="I212" s="66"/>
      <c r="K212" s="55"/>
      <c r="L212" s="55"/>
    </row>
    <row r="213" spans="2:12" x14ac:dyDescent="0.35">
      <c r="B213" s="194"/>
      <c r="C213" s="194"/>
      <c r="E213" s="137"/>
      <c r="F213" s="137"/>
      <c r="H213" s="66"/>
      <c r="I213" s="66"/>
      <c r="K213" s="55"/>
      <c r="L213" s="55"/>
    </row>
    <row r="214" spans="2:12" x14ac:dyDescent="0.35">
      <c r="B214" s="194"/>
      <c r="C214" s="194"/>
      <c r="E214" s="137"/>
      <c r="F214" s="137"/>
      <c r="H214" s="66"/>
      <c r="I214" s="66"/>
      <c r="K214" s="55"/>
      <c r="L214" s="55"/>
    </row>
    <row r="215" spans="2:12" x14ac:dyDescent="0.35">
      <c r="B215" s="194"/>
      <c r="C215" s="194"/>
      <c r="E215" s="137"/>
      <c r="F215" s="137"/>
      <c r="H215" s="66"/>
      <c r="I215" s="66"/>
      <c r="K215" s="55"/>
      <c r="L215" s="55"/>
    </row>
    <row r="216" spans="2:12" x14ac:dyDescent="0.35">
      <c r="B216" s="194"/>
      <c r="C216" s="194"/>
      <c r="E216" s="137"/>
      <c r="F216" s="137"/>
      <c r="H216" s="66"/>
      <c r="I216" s="66"/>
      <c r="K216" s="55"/>
      <c r="L216" s="55"/>
    </row>
    <row r="217" spans="2:12" x14ac:dyDescent="0.35">
      <c r="B217" s="194"/>
      <c r="C217" s="194"/>
      <c r="E217" s="137"/>
      <c r="F217" s="137"/>
      <c r="H217" s="66"/>
      <c r="I217" s="66"/>
      <c r="K217" s="55"/>
      <c r="L217" s="55"/>
    </row>
    <row r="218" spans="2:12" x14ac:dyDescent="0.35">
      <c r="B218" s="194"/>
      <c r="C218" s="194"/>
      <c r="E218" s="137"/>
      <c r="F218" s="137"/>
      <c r="H218" s="66"/>
      <c r="I218" s="66"/>
      <c r="K218" s="55"/>
      <c r="L218" s="55"/>
    </row>
    <row r="219" spans="2:12" x14ac:dyDescent="0.35">
      <c r="B219" s="194"/>
      <c r="C219" s="194"/>
      <c r="E219" s="137"/>
      <c r="F219" s="137"/>
      <c r="H219" s="66"/>
      <c r="I219" s="66"/>
      <c r="K219" s="55"/>
      <c r="L219" s="55"/>
    </row>
    <row r="220" spans="2:12" x14ac:dyDescent="0.35">
      <c r="B220" s="194"/>
      <c r="C220" s="194"/>
      <c r="E220" s="137"/>
      <c r="F220" s="137"/>
      <c r="H220" s="66"/>
      <c r="I220" s="66"/>
      <c r="K220" s="55"/>
      <c r="L220" s="55"/>
    </row>
    <row r="221" spans="2:12" x14ac:dyDescent="0.35">
      <c r="B221" s="194"/>
      <c r="C221" s="194"/>
      <c r="E221" s="137"/>
      <c r="F221" s="137"/>
      <c r="H221" s="66"/>
      <c r="I221" s="66"/>
      <c r="K221" s="55"/>
      <c r="L221" s="55"/>
    </row>
    <row r="222" spans="2:12" x14ac:dyDescent="0.35">
      <c r="B222" s="194"/>
      <c r="C222" s="194"/>
      <c r="E222" s="137"/>
      <c r="F222" s="137"/>
      <c r="H222" s="66"/>
      <c r="I222" s="66"/>
      <c r="K222" s="55"/>
      <c r="L222" s="55"/>
    </row>
    <row r="223" spans="2:12" x14ac:dyDescent="0.35">
      <c r="B223" s="194"/>
      <c r="C223" s="194"/>
      <c r="E223" s="137"/>
      <c r="F223" s="137"/>
      <c r="H223" s="66"/>
      <c r="I223" s="66"/>
      <c r="K223" s="55"/>
      <c r="L223" s="55"/>
    </row>
    <row r="224" spans="2:12" x14ac:dyDescent="0.35">
      <c r="B224" s="194"/>
      <c r="C224" s="194"/>
      <c r="E224" s="137"/>
      <c r="F224" s="137"/>
      <c r="H224" s="66"/>
      <c r="I224" s="66"/>
      <c r="K224" s="55"/>
      <c r="L224" s="55"/>
    </row>
    <row r="225" spans="2:12" x14ac:dyDescent="0.35">
      <c r="B225" s="194"/>
      <c r="C225" s="194"/>
      <c r="E225" s="137"/>
      <c r="F225" s="137"/>
      <c r="H225" s="66"/>
      <c r="I225" s="66"/>
      <c r="K225" s="55"/>
      <c r="L225" s="55"/>
    </row>
    <row r="226" spans="2:12" x14ac:dyDescent="0.35">
      <c r="B226" s="194"/>
      <c r="C226" s="194"/>
      <c r="E226" s="137"/>
      <c r="F226" s="137"/>
      <c r="H226" s="66"/>
      <c r="I226" s="66"/>
      <c r="K226" s="55"/>
      <c r="L226" s="55"/>
    </row>
    <row r="227" spans="2:12" x14ac:dyDescent="0.35">
      <c r="B227" s="194"/>
      <c r="C227" s="194"/>
      <c r="E227" s="137"/>
      <c r="F227" s="137"/>
      <c r="H227" s="66"/>
      <c r="I227" s="66"/>
      <c r="K227" s="55"/>
      <c r="L227" s="55"/>
    </row>
    <row r="228" spans="2:12" x14ac:dyDescent="0.35">
      <c r="B228" s="194"/>
      <c r="C228" s="194"/>
      <c r="E228" s="137"/>
      <c r="F228" s="137"/>
      <c r="H228" s="66"/>
      <c r="I228" s="66"/>
      <c r="K228" s="55"/>
      <c r="L228" s="55"/>
    </row>
    <row r="229" spans="2:12" x14ac:dyDescent="0.35">
      <c r="B229" s="194"/>
      <c r="C229" s="194"/>
      <c r="E229" s="137"/>
      <c r="F229" s="137"/>
      <c r="H229" s="66"/>
      <c r="I229" s="66"/>
      <c r="K229" s="55"/>
      <c r="L229" s="55"/>
    </row>
    <row r="230" spans="2:12" x14ac:dyDescent="0.35">
      <c r="B230" s="194"/>
      <c r="C230" s="194"/>
      <c r="E230" s="137"/>
      <c r="F230" s="137"/>
      <c r="H230" s="66"/>
      <c r="I230" s="66"/>
      <c r="K230" s="55"/>
      <c r="L230" s="55"/>
    </row>
    <row r="231" spans="2:12" x14ac:dyDescent="0.35">
      <c r="B231" s="194"/>
      <c r="C231" s="194"/>
      <c r="E231" s="137"/>
      <c r="F231" s="137"/>
      <c r="H231" s="66"/>
      <c r="I231" s="66"/>
      <c r="K231" s="55"/>
      <c r="L231" s="55"/>
    </row>
    <row r="232" spans="2:12" x14ac:dyDescent="0.35">
      <c r="B232" s="194"/>
      <c r="C232" s="194"/>
      <c r="E232" s="137"/>
      <c r="F232" s="137"/>
      <c r="H232" s="66"/>
      <c r="I232" s="66"/>
      <c r="K232" s="55"/>
      <c r="L232" s="55"/>
    </row>
    <row r="233" spans="2:12" x14ac:dyDescent="0.35">
      <c r="B233" s="194"/>
      <c r="C233" s="194"/>
      <c r="E233" s="137"/>
      <c r="F233" s="137"/>
      <c r="H233" s="66"/>
      <c r="I233" s="66"/>
      <c r="K233" s="55"/>
      <c r="L233" s="55"/>
    </row>
    <row r="234" spans="2:12" x14ac:dyDescent="0.35">
      <c r="B234" s="194"/>
      <c r="C234" s="194"/>
      <c r="E234" s="137"/>
      <c r="F234" s="137"/>
      <c r="H234" s="66"/>
      <c r="I234" s="66"/>
      <c r="K234" s="55"/>
      <c r="L234" s="55"/>
    </row>
    <row r="235" spans="2:12" x14ac:dyDescent="0.35">
      <c r="B235" s="194"/>
      <c r="C235" s="194"/>
      <c r="E235" s="137"/>
      <c r="F235" s="137"/>
      <c r="H235" s="66"/>
      <c r="I235" s="66"/>
      <c r="K235" s="55"/>
      <c r="L235" s="55"/>
    </row>
    <row r="236" spans="2:12" x14ac:dyDescent="0.35">
      <c r="B236" s="194"/>
      <c r="C236" s="194"/>
      <c r="E236" s="137"/>
      <c r="F236" s="137"/>
      <c r="H236" s="66"/>
      <c r="I236" s="66"/>
      <c r="K236" s="55"/>
      <c r="L236" s="55"/>
    </row>
    <row r="237" spans="2:12" x14ac:dyDescent="0.35">
      <c r="B237" s="194"/>
      <c r="C237" s="194"/>
      <c r="E237" s="137"/>
      <c r="F237" s="137"/>
      <c r="H237" s="66"/>
      <c r="I237" s="66"/>
      <c r="K237" s="55"/>
      <c r="L237" s="55"/>
    </row>
    <row r="238" spans="2:12" x14ac:dyDescent="0.35">
      <c r="B238" s="194"/>
      <c r="C238" s="194"/>
      <c r="E238" s="137"/>
      <c r="F238" s="137"/>
      <c r="H238" s="66"/>
      <c r="I238" s="66"/>
      <c r="K238" s="55"/>
      <c r="L238" s="55"/>
    </row>
    <row r="239" spans="2:12" x14ac:dyDescent="0.35">
      <c r="B239" s="194"/>
      <c r="C239" s="194"/>
      <c r="E239" s="137"/>
      <c r="F239" s="137"/>
      <c r="H239" s="66"/>
      <c r="I239" s="66"/>
      <c r="K239" s="55"/>
      <c r="L239" s="55"/>
    </row>
    <row r="240" spans="2:12" x14ac:dyDescent="0.35">
      <c r="B240" s="194"/>
      <c r="C240" s="194"/>
      <c r="E240" s="137"/>
      <c r="F240" s="137"/>
      <c r="H240" s="66"/>
      <c r="I240" s="66"/>
      <c r="K240" s="55"/>
      <c r="L240" s="55"/>
    </row>
    <row r="241" spans="2:12" x14ac:dyDescent="0.35">
      <c r="B241" s="194"/>
      <c r="C241" s="194"/>
      <c r="E241" s="137"/>
      <c r="F241" s="137"/>
      <c r="H241" s="66"/>
      <c r="I241" s="66"/>
      <c r="K241" s="55"/>
      <c r="L241" s="55"/>
    </row>
    <row r="242" spans="2:12" x14ac:dyDescent="0.35">
      <c r="B242" s="194"/>
      <c r="C242" s="194"/>
      <c r="E242" s="137"/>
      <c r="F242" s="137"/>
      <c r="H242" s="66"/>
      <c r="I242" s="66"/>
      <c r="K242" s="55"/>
      <c r="L242" s="55"/>
    </row>
    <row r="243" spans="2:12" x14ac:dyDescent="0.35">
      <c r="B243" s="194"/>
      <c r="C243" s="194"/>
      <c r="E243" s="137"/>
      <c r="F243" s="137"/>
      <c r="H243" s="66"/>
      <c r="I243" s="66"/>
      <c r="K243" s="55"/>
      <c r="L243" s="55"/>
    </row>
    <row r="244" spans="2:12" x14ac:dyDescent="0.35">
      <c r="B244" s="194"/>
      <c r="C244" s="194"/>
      <c r="E244" s="137"/>
      <c r="F244" s="137"/>
      <c r="H244" s="66"/>
      <c r="I244" s="66"/>
      <c r="K244" s="55"/>
      <c r="L244" s="55"/>
    </row>
    <row r="245" spans="2:12" x14ac:dyDescent="0.35">
      <c r="B245" s="194"/>
      <c r="C245" s="194"/>
      <c r="E245" s="137"/>
      <c r="F245" s="137"/>
      <c r="H245" s="66"/>
      <c r="I245" s="66"/>
      <c r="K245" s="55"/>
      <c r="L245" s="55"/>
    </row>
    <row r="246" spans="2:12" x14ac:dyDescent="0.35">
      <c r="B246" s="194"/>
      <c r="C246" s="194"/>
      <c r="E246" s="137"/>
      <c r="F246" s="137"/>
      <c r="H246" s="66"/>
      <c r="I246" s="66"/>
      <c r="K246" s="55"/>
      <c r="L246" s="55"/>
    </row>
    <row r="247" spans="2:12" x14ac:dyDescent="0.35">
      <c r="B247" s="194"/>
      <c r="C247" s="194"/>
      <c r="E247" s="137"/>
      <c r="F247" s="137"/>
      <c r="H247" s="66"/>
      <c r="I247" s="66"/>
      <c r="K247" s="55"/>
      <c r="L247" s="55"/>
    </row>
    <row r="248" spans="2:12" x14ac:dyDescent="0.35">
      <c r="B248" s="194"/>
      <c r="C248" s="194"/>
      <c r="E248" s="137"/>
      <c r="F248" s="137"/>
      <c r="H248" s="66"/>
      <c r="I248" s="66"/>
      <c r="K248" s="55"/>
      <c r="L248" s="55"/>
    </row>
    <row r="249" spans="2:12" x14ac:dyDescent="0.35">
      <c r="B249" s="194"/>
      <c r="C249" s="194"/>
      <c r="E249" s="137"/>
      <c r="F249" s="137"/>
      <c r="H249" s="66"/>
      <c r="I249" s="66"/>
      <c r="K249" s="55"/>
      <c r="L249" s="55"/>
    </row>
    <row r="250" spans="2:12" x14ac:dyDescent="0.35">
      <c r="B250" s="194"/>
      <c r="C250" s="194"/>
      <c r="E250" s="137"/>
      <c r="F250" s="137"/>
      <c r="H250" s="66"/>
      <c r="I250" s="66"/>
      <c r="K250" s="55"/>
      <c r="L250" s="55"/>
    </row>
    <row r="251" spans="2:12" x14ac:dyDescent="0.35">
      <c r="B251" s="194"/>
      <c r="C251" s="194"/>
      <c r="E251" s="137"/>
      <c r="F251" s="137"/>
      <c r="H251" s="66"/>
      <c r="I251" s="66"/>
      <c r="K251" s="55"/>
      <c r="L251" s="55"/>
    </row>
    <row r="252" spans="2:12" x14ac:dyDescent="0.35">
      <c r="B252" s="194"/>
      <c r="C252" s="194"/>
      <c r="E252" s="137"/>
      <c r="F252" s="137"/>
      <c r="H252" s="66"/>
      <c r="I252" s="66"/>
      <c r="K252" s="55"/>
      <c r="L252" s="55"/>
    </row>
    <row r="253" spans="2:12" x14ac:dyDescent="0.35">
      <c r="B253" s="194"/>
      <c r="C253" s="194"/>
      <c r="E253" s="137"/>
      <c r="F253" s="137"/>
      <c r="H253" s="66"/>
      <c r="I253" s="66"/>
      <c r="K253" s="55"/>
      <c r="L253" s="55"/>
    </row>
    <row r="254" spans="2:12" x14ac:dyDescent="0.35">
      <c r="B254" s="194"/>
      <c r="C254" s="194"/>
      <c r="E254" s="137"/>
      <c r="F254" s="137"/>
      <c r="H254" s="66"/>
      <c r="I254" s="66"/>
      <c r="K254" s="55"/>
      <c r="L254" s="55"/>
    </row>
    <row r="255" spans="2:12" x14ac:dyDescent="0.35">
      <c r="B255" s="194"/>
      <c r="C255" s="194"/>
      <c r="E255" s="137"/>
      <c r="F255" s="137"/>
      <c r="H255" s="66"/>
      <c r="I255" s="66"/>
      <c r="K255" s="55"/>
      <c r="L255" s="55"/>
    </row>
    <row r="256" spans="2:12" x14ac:dyDescent="0.35">
      <c r="B256" s="194"/>
      <c r="C256" s="194"/>
      <c r="E256" s="137"/>
      <c r="F256" s="137"/>
      <c r="H256" s="66"/>
      <c r="I256" s="66"/>
      <c r="K256" s="55"/>
      <c r="L256" s="55"/>
    </row>
    <row r="257" spans="2:12" x14ac:dyDescent="0.35">
      <c r="B257" s="194"/>
      <c r="C257" s="194"/>
      <c r="E257" s="137"/>
      <c r="F257" s="137"/>
      <c r="H257" s="66"/>
      <c r="I257" s="66"/>
      <c r="K257" s="55"/>
      <c r="L257" s="55"/>
    </row>
    <row r="258" spans="2:12" x14ac:dyDescent="0.35">
      <c r="B258" s="194"/>
      <c r="C258" s="194"/>
      <c r="E258" s="137"/>
      <c r="F258" s="137"/>
      <c r="H258" s="66"/>
      <c r="I258" s="66"/>
      <c r="K258" s="55"/>
      <c r="L258" s="55"/>
    </row>
    <row r="259" spans="2:12" x14ac:dyDescent="0.35">
      <c r="B259" s="194"/>
      <c r="C259" s="194"/>
      <c r="E259" s="137"/>
      <c r="F259" s="137"/>
      <c r="H259" s="66"/>
      <c r="I259" s="66"/>
      <c r="K259" s="55"/>
      <c r="L259" s="55"/>
    </row>
    <row r="260" spans="2:12" x14ac:dyDescent="0.35">
      <c r="B260" s="194"/>
      <c r="C260" s="194"/>
      <c r="E260" s="137"/>
      <c r="F260" s="137"/>
      <c r="H260" s="66"/>
      <c r="I260" s="66"/>
      <c r="K260" s="55"/>
      <c r="L260" s="55"/>
    </row>
    <row r="261" spans="2:12" x14ac:dyDescent="0.35">
      <c r="B261" s="194"/>
      <c r="C261" s="194"/>
      <c r="E261" s="137"/>
      <c r="F261" s="137"/>
      <c r="H261" s="66"/>
      <c r="I261" s="66"/>
      <c r="K261" s="55"/>
      <c r="L261" s="55"/>
    </row>
    <row r="262" spans="2:12" x14ac:dyDescent="0.35">
      <c r="B262" s="194"/>
      <c r="C262" s="194"/>
      <c r="E262" s="137"/>
      <c r="F262" s="137"/>
      <c r="H262" s="66"/>
      <c r="I262" s="66"/>
      <c r="K262" s="55"/>
      <c r="L262" s="55"/>
    </row>
    <row r="263" spans="2:12" x14ac:dyDescent="0.35">
      <c r="B263" s="194"/>
      <c r="C263" s="194"/>
      <c r="E263" s="137"/>
      <c r="F263" s="137"/>
      <c r="H263" s="66"/>
      <c r="I263" s="66"/>
      <c r="K263" s="55"/>
      <c r="L263" s="55"/>
    </row>
    <row r="264" spans="2:12" x14ac:dyDescent="0.35">
      <c r="B264" s="194"/>
      <c r="C264" s="194"/>
      <c r="E264" s="137"/>
      <c r="F264" s="137"/>
      <c r="H264" s="66"/>
      <c r="I264" s="66"/>
      <c r="K264" s="55"/>
      <c r="L264" s="55"/>
    </row>
    <row r="265" spans="2:12" x14ac:dyDescent="0.35">
      <c r="B265" s="194"/>
      <c r="C265" s="194"/>
      <c r="E265" s="137"/>
      <c r="F265" s="137"/>
      <c r="H265" s="66"/>
      <c r="I265" s="66"/>
      <c r="K265" s="55"/>
      <c r="L265" s="55"/>
    </row>
    <row r="266" spans="2:12" x14ac:dyDescent="0.35">
      <c r="B266" s="194"/>
      <c r="C266" s="194"/>
      <c r="E266" s="137"/>
      <c r="F266" s="137"/>
      <c r="H266" s="66"/>
      <c r="I266" s="66"/>
      <c r="K266" s="55"/>
      <c r="L266" s="55"/>
    </row>
    <row r="267" spans="2:12" x14ac:dyDescent="0.35">
      <c r="B267" s="194"/>
      <c r="C267" s="194"/>
      <c r="E267" s="137"/>
      <c r="F267" s="137"/>
      <c r="H267" s="66"/>
      <c r="I267" s="66"/>
      <c r="K267" s="55"/>
      <c r="L267" s="55"/>
    </row>
    <row r="268" spans="2:12" x14ac:dyDescent="0.35">
      <c r="B268" s="194"/>
      <c r="C268" s="194"/>
      <c r="E268" s="137"/>
      <c r="F268" s="137"/>
      <c r="H268" s="66"/>
      <c r="I268" s="66"/>
      <c r="K268" s="55"/>
      <c r="L268" s="55"/>
    </row>
    <row r="269" spans="2:12" x14ac:dyDescent="0.35">
      <c r="B269" s="194"/>
      <c r="C269" s="194"/>
      <c r="E269" s="137"/>
      <c r="F269" s="137"/>
      <c r="H269" s="66"/>
      <c r="I269" s="66"/>
      <c r="K269" s="55"/>
      <c r="L269" s="55"/>
    </row>
    <row r="270" spans="2:12" x14ac:dyDescent="0.35">
      <c r="B270" s="194"/>
      <c r="C270" s="194"/>
      <c r="E270" s="137"/>
      <c r="F270" s="137"/>
      <c r="H270" s="66"/>
      <c r="I270" s="66"/>
      <c r="K270" s="55"/>
      <c r="L270" s="55"/>
    </row>
    <row r="271" spans="2:12" x14ac:dyDescent="0.35">
      <c r="B271" s="194"/>
      <c r="C271" s="194"/>
      <c r="E271" s="137"/>
      <c r="F271" s="137"/>
      <c r="H271" s="66"/>
      <c r="I271" s="66"/>
      <c r="K271" s="55"/>
      <c r="L271" s="55"/>
    </row>
    <row r="272" spans="2:12" x14ac:dyDescent="0.35">
      <c r="B272" s="194"/>
      <c r="C272" s="194"/>
      <c r="E272" s="137"/>
      <c r="F272" s="137"/>
      <c r="H272" s="66"/>
      <c r="I272" s="66"/>
      <c r="K272" s="55"/>
      <c r="L272" s="55"/>
    </row>
    <row r="273" spans="2:12" x14ac:dyDescent="0.35">
      <c r="B273" s="194"/>
      <c r="C273" s="194"/>
      <c r="E273" s="137"/>
      <c r="F273" s="137"/>
      <c r="H273" s="66"/>
      <c r="I273" s="66"/>
      <c r="K273" s="55"/>
      <c r="L273" s="55"/>
    </row>
    <row r="274" spans="2:12" x14ac:dyDescent="0.35">
      <c r="B274" s="194"/>
      <c r="C274" s="194"/>
      <c r="E274" s="137"/>
      <c r="F274" s="137"/>
      <c r="H274" s="66"/>
      <c r="I274" s="66"/>
      <c r="K274" s="55"/>
      <c r="L274" s="55"/>
    </row>
    <row r="275" spans="2:12" x14ac:dyDescent="0.35">
      <c r="B275" s="194"/>
      <c r="C275" s="194"/>
      <c r="E275" s="137"/>
      <c r="F275" s="137"/>
      <c r="H275" s="66"/>
      <c r="I275" s="66"/>
      <c r="K275" s="55"/>
      <c r="L275" s="55"/>
    </row>
    <row r="276" spans="2:12" x14ac:dyDescent="0.35">
      <c r="B276" s="194"/>
      <c r="C276" s="194"/>
      <c r="E276" s="137"/>
      <c r="F276" s="137"/>
      <c r="H276" s="66"/>
      <c r="I276" s="66"/>
      <c r="K276" s="55"/>
      <c r="L276" s="55"/>
    </row>
    <row r="277" spans="2:12" x14ac:dyDescent="0.35">
      <c r="B277" s="194"/>
      <c r="C277" s="194"/>
      <c r="E277" s="137"/>
      <c r="F277" s="137"/>
      <c r="H277" s="66"/>
      <c r="I277" s="66"/>
      <c r="K277" s="55"/>
      <c r="L277" s="55"/>
    </row>
    <row r="278" spans="2:12" x14ac:dyDescent="0.35">
      <c r="B278" s="194"/>
      <c r="C278" s="194"/>
      <c r="E278" s="137"/>
      <c r="F278" s="137"/>
      <c r="H278" s="66"/>
      <c r="I278" s="66"/>
      <c r="K278" s="55"/>
      <c r="L278" s="55"/>
    </row>
    <row r="279" spans="2:12" x14ac:dyDescent="0.35">
      <c r="B279" s="194"/>
      <c r="C279" s="194"/>
      <c r="E279" s="137"/>
      <c r="F279" s="137"/>
      <c r="H279" s="66"/>
      <c r="I279" s="66"/>
      <c r="K279" s="55"/>
      <c r="L279" s="55"/>
    </row>
    <row r="280" spans="2:12" x14ac:dyDescent="0.35">
      <c r="B280" s="194"/>
      <c r="C280" s="194"/>
      <c r="E280" s="137"/>
      <c r="F280" s="137"/>
      <c r="H280" s="66"/>
      <c r="I280" s="66"/>
      <c r="K280" s="55"/>
      <c r="L280" s="55"/>
    </row>
    <row r="281" spans="2:12" x14ac:dyDescent="0.35">
      <c r="B281" s="194"/>
      <c r="C281" s="194"/>
      <c r="E281" s="137"/>
      <c r="F281" s="137"/>
      <c r="H281" s="66"/>
      <c r="I281" s="66"/>
      <c r="K281" s="55"/>
      <c r="L281" s="55"/>
    </row>
    <row r="282" spans="2:12" x14ac:dyDescent="0.35">
      <c r="B282" s="194"/>
      <c r="C282" s="194"/>
      <c r="E282" s="137"/>
      <c r="F282" s="137"/>
      <c r="H282" s="66"/>
      <c r="I282" s="66"/>
      <c r="K282" s="55"/>
      <c r="L282" s="55"/>
    </row>
    <row r="283" spans="2:12" x14ac:dyDescent="0.35">
      <c r="B283" s="194"/>
      <c r="C283" s="194"/>
      <c r="E283" s="137"/>
      <c r="F283" s="137"/>
      <c r="H283" s="66"/>
      <c r="I283" s="66"/>
      <c r="K283" s="55"/>
      <c r="L283" s="55"/>
    </row>
    <row r="284" spans="2:12" x14ac:dyDescent="0.35">
      <c r="B284" s="194"/>
      <c r="C284" s="194"/>
      <c r="E284" s="137"/>
      <c r="F284" s="137"/>
      <c r="H284" s="66"/>
      <c r="I284" s="66"/>
      <c r="K284" s="55"/>
      <c r="L284" s="55"/>
    </row>
    <row r="285" spans="2:12" x14ac:dyDescent="0.35">
      <c r="B285" s="194"/>
      <c r="C285" s="194"/>
      <c r="E285" s="137"/>
      <c r="F285" s="137"/>
      <c r="H285" s="66"/>
      <c r="I285" s="66"/>
      <c r="K285" s="55"/>
      <c r="L285" s="55"/>
    </row>
    <row r="286" spans="2:12" x14ac:dyDescent="0.35">
      <c r="B286" s="194"/>
      <c r="C286" s="194"/>
      <c r="E286" s="137"/>
      <c r="F286" s="137"/>
      <c r="H286" s="66"/>
      <c r="I286" s="66"/>
      <c r="K286" s="55"/>
      <c r="L286" s="55"/>
    </row>
    <row r="287" spans="2:12" x14ac:dyDescent="0.35">
      <c r="B287" s="194"/>
      <c r="C287" s="194"/>
      <c r="E287" s="137"/>
      <c r="F287" s="137"/>
      <c r="H287" s="66"/>
      <c r="I287" s="66"/>
      <c r="K287" s="55"/>
      <c r="L287" s="55"/>
    </row>
    <row r="288" spans="2:12" x14ac:dyDescent="0.35">
      <c r="B288" s="194"/>
      <c r="C288" s="194"/>
      <c r="E288" s="137"/>
      <c r="F288" s="137"/>
      <c r="H288" s="66"/>
      <c r="I288" s="66"/>
      <c r="K288" s="55"/>
      <c r="L288" s="55"/>
    </row>
    <row r="289" spans="2:12" x14ac:dyDescent="0.35">
      <c r="B289" s="194"/>
      <c r="C289" s="194"/>
      <c r="E289" s="137"/>
      <c r="F289" s="137"/>
      <c r="H289" s="66"/>
      <c r="I289" s="66"/>
      <c r="K289" s="55"/>
      <c r="L289" s="55"/>
    </row>
    <row r="290" spans="2:12" x14ac:dyDescent="0.35">
      <c r="B290" s="194"/>
      <c r="C290" s="194"/>
      <c r="E290" s="137"/>
      <c r="F290" s="137"/>
      <c r="H290" s="66"/>
      <c r="I290" s="66"/>
      <c r="K290" s="55"/>
      <c r="L290" s="55"/>
    </row>
    <row r="291" spans="2:12" x14ac:dyDescent="0.35">
      <c r="B291" s="194"/>
      <c r="C291" s="194"/>
      <c r="E291" s="137"/>
      <c r="F291" s="137"/>
      <c r="H291" s="66"/>
      <c r="I291" s="66"/>
      <c r="K291" s="55"/>
      <c r="L291" s="55"/>
    </row>
    <row r="292" spans="2:12" x14ac:dyDescent="0.35">
      <c r="B292" s="194"/>
      <c r="C292" s="194"/>
      <c r="E292" s="137"/>
      <c r="F292" s="137"/>
      <c r="H292" s="66"/>
      <c r="I292" s="66"/>
      <c r="K292" s="55"/>
      <c r="L292" s="55"/>
    </row>
    <row r="293" spans="2:12" x14ac:dyDescent="0.35">
      <c r="B293" s="194"/>
      <c r="C293" s="194"/>
      <c r="E293" s="137"/>
      <c r="F293" s="137"/>
      <c r="H293" s="66"/>
      <c r="I293" s="66"/>
      <c r="K293" s="55"/>
      <c r="L293" s="55"/>
    </row>
    <row r="294" spans="2:12" x14ac:dyDescent="0.35">
      <c r="B294" s="194"/>
      <c r="C294" s="194"/>
      <c r="E294" s="137"/>
      <c r="F294" s="137"/>
      <c r="H294" s="66"/>
      <c r="I294" s="66"/>
      <c r="K294" s="55"/>
      <c r="L294" s="55"/>
    </row>
    <row r="295" spans="2:12" x14ac:dyDescent="0.35">
      <c r="B295" s="194"/>
      <c r="C295" s="194"/>
      <c r="E295" s="137"/>
      <c r="F295" s="137"/>
      <c r="H295" s="66"/>
      <c r="I295" s="66"/>
      <c r="K295" s="55"/>
      <c r="L295" s="55"/>
    </row>
    <row r="296" spans="2:12" x14ac:dyDescent="0.35">
      <c r="B296" s="194"/>
      <c r="C296" s="194"/>
      <c r="E296" s="137"/>
      <c r="F296" s="137"/>
      <c r="H296" s="66"/>
      <c r="I296" s="66"/>
      <c r="K296" s="55"/>
      <c r="L296" s="55"/>
    </row>
    <row r="297" spans="2:12" x14ac:dyDescent="0.35">
      <c r="B297" s="194"/>
      <c r="C297" s="194"/>
      <c r="E297" s="137"/>
      <c r="F297" s="137"/>
      <c r="H297" s="66"/>
      <c r="I297" s="66"/>
      <c r="K297" s="55"/>
      <c r="L297" s="55"/>
    </row>
    <row r="298" spans="2:12" x14ac:dyDescent="0.35">
      <c r="B298" s="194"/>
      <c r="C298" s="194"/>
      <c r="E298" s="137"/>
      <c r="F298" s="137"/>
      <c r="H298" s="66"/>
      <c r="I298" s="66"/>
      <c r="K298" s="55"/>
      <c r="L298" s="55"/>
    </row>
    <row r="299" spans="2:12" x14ac:dyDescent="0.35">
      <c r="B299" s="194"/>
      <c r="C299" s="194"/>
      <c r="E299" s="137"/>
      <c r="F299" s="137"/>
      <c r="H299" s="66"/>
      <c r="I299" s="66"/>
      <c r="K299" s="55"/>
      <c r="L299" s="55"/>
    </row>
    <row r="300" spans="2:12" x14ac:dyDescent="0.35">
      <c r="B300" s="194"/>
      <c r="C300" s="194"/>
      <c r="E300" s="137"/>
      <c r="F300" s="137"/>
      <c r="H300" s="66"/>
      <c r="I300" s="66"/>
      <c r="K300" s="55"/>
      <c r="L300" s="55"/>
    </row>
    <row r="301" spans="2:12" x14ac:dyDescent="0.35">
      <c r="B301" s="194"/>
      <c r="C301" s="194"/>
      <c r="E301" s="137"/>
      <c r="F301" s="137"/>
      <c r="H301" s="66"/>
      <c r="I301" s="66"/>
      <c r="K301" s="55"/>
      <c r="L301" s="55"/>
    </row>
    <row r="302" spans="2:12" x14ac:dyDescent="0.35">
      <c r="B302" s="194"/>
      <c r="C302" s="194"/>
      <c r="E302" s="137"/>
      <c r="F302" s="137"/>
      <c r="H302" s="66"/>
      <c r="I302" s="66"/>
      <c r="K302" s="55"/>
      <c r="L302" s="55"/>
    </row>
    <row r="303" spans="2:12" x14ac:dyDescent="0.35">
      <c r="B303" s="194"/>
      <c r="C303" s="194"/>
      <c r="E303" s="137"/>
      <c r="F303" s="137"/>
      <c r="H303" s="66"/>
      <c r="I303" s="66"/>
      <c r="K303" s="55"/>
      <c r="L303" s="55"/>
    </row>
    <row r="304" spans="2:12" x14ac:dyDescent="0.35">
      <c r="B304" s="194"/>
      <c r="C304" s="194"/>
      <c r="E304" s="137"/>
      <c r="F304" s="137"/>
      <c r="H304" s="66"/>
      <c r="I304" s="66"/>
      <c r="K304" s="55"/>
      <c r="L304" s="55"/>
    </row>
    <row r="305" spans="2:12" x14ac:dyDescent="0.35">
      <c r="B305" s="194"/>
      <c r="C305" s="194"/>
      <c r="E305" s="137"/>
      <c r="F305" s="137"/>
      <c r="H305" s="66"/>
      <c r="I305" s="66"/>
      <c r="K305" s="55"/>
      <c r="L305" s="55"/>
    </row>
    <row r="306" spans="2:12" x14ac:dyDescent="0.35">
      <c r="B306" s="194"/>
      <c r="C306" s="194"/>
      <c r="E306" s="137"/>
      <c r="F306" s="137"/>
      <c r="H306" s="66"/>
      <c r="I306" s="66"/>
      <c r="K306" s="55"/>
      <c r="L306" s="55"/>
    </row>
    <row r="307" spans="2:12" x14ac:dyDescent="0.35">
      <c r="B307" s="194"/>
      <c r="C307" s="194"/>
      <c r="E307" s="137"/>
      <c r="F307" s="137"/>
      <c r="H307" s="66"/>
      <c r="I307" s="66"/>
      <c r="K307" s="55"/>
      <c r="L307" s="55"/>
    </row>
    <row r="308" spans="2:12" x14ac:dyDescent="0.35">
      <c r="B308" s="194"/>
      <c r="C308" s="194"/>
      <c r="E308" s="137"/>
      <c r="F308" s="137"/>
      <c r="H308" s="66"/>
      <c r="I308" s="66"/>
      <c r="K308" s="55"/>
      <c r="L308" s="55"/>
    </row>
    <row r="309" spans="2:12" x14ac:dyDescent="0.35">
      <c r="B309" s="194"/>
      <c r="C309" s="194"/>
      <c r="E309" s="137"/>
      <c r="F309" s="137"/>
      <c r="H309" s="66"/>
      <c r="I309" s="66"/>
      <c r="K309" s="55"/>
      <c r="L309" s="55"/>
    </row>
    <row r="310" spans="2:12" x14ac:dyDescent="0.35">
      <c r="B310" s="194"/>
      <c r="C310" s="194"/>
      <c r="E310" s="137"/>
      <c r="F310" s="137"/>
      <c r="H310" s="66"/>
      <c r="I310" s="66"/>
      <c r="K310" s="55"/>
      <c r="L310" s="55"/>
    </row>
    <row r="311" spans="2:12" x14ac:dyDescent="0.35">
      <c r="B311" s="194"/>
      <c r="C311" s="194"/>
      <c r="E311" s="137"/>
      <c r="F311" s="137"/>
      <c r="H311" s="66"/>
      <c r="I311" s="66"/>
      <c r="K311" s="55"/>
      <c r="L311" s="55"/>
    </row>
    <row r="312" spans="2:12" x14ac:dyDescent="0.35">
      <c r="B312" s="194"/>
      <c r="C312" s="194"/>
      <c r="E312" s="137"/>
      <c r="F312" s="137"/>
      <c r="H312" s="66"/>
      <c r="I312" s="66"/>
      <c r="K312" s="55"/>
      <c r="L312" s="55"/>
    </row>
    <row r="313" spans="2:12" x14ac:dyDescent="0.35">
      <c r="B313" s="194"/>
      <c r="C313" s="194"/>
      <c r="E313" s="137"/>
      <c r="F313" s="137"/>
      <c r="H313" s="66"/>
      <c r="I313" s="66"/>
      <c r="K313" s="55"/>
      <c r="L313" s="55"/>
    </row>
    <row r="314" spans="2:12" x14ac:dyDescent="0.35">
      <c r="B314" s="194"/>
      <c r="C314" s="194"/>
      <c r="E314" s="137"/>
      <c r="F314" s="137"/>
      <c r="H314" s="66"/>
      <c r="I314" s="66"/>
      <c r="K314" s="55"/>
      <c r="L314" s="55"/>
    </row>
    <row r="315" spans="2:12" x14ac:dyDescent="0.35">
      <c r="B315" s="194"/>
      <c r="C315" s="194"/>
      <c r="E315" s="137"/>
      <c r="F315" s="137"/>
      <c r="H315" s="66"/>
      <c r="I315" s="66"/>
      <c r="K315" s="55"/>
      <c r="L315" s="55"/>
    </row>
    <row r="316" spans="2:12" x14ac:dyDescent="0.35">
      <c r="B316" s="194"/>
      <c r="C316" s="194"/>
      <c r="E316" s="137"/>
      <c r="F316" s="137"/>
      <c r="H316" s="66"/>
      <c r="I316" s="66"/>
      <c r="K316" s="55"/>
      <c r="L316" s="55"/>
    </row>
    <row r="317" spans="2:12" x14ac:dyDescent="0.35">
      <c r="B317" s="194"/>
      <c r="C317" s="194"/>
      <c r="E317" s="137"/>
      <c r="F317" s="137"/>
      <c r="H317" s="66"/>
      <c r="I317" s="66"/>
      <c r="K317" s="55"/>
      <c r="L317" s="55"/>
    </row>
    <row r="318" spans="2:12" x14ac:dyDescent="0.35">
      <c r="B318" s="194"/>
      <c r="C318" s="194"/>
      <c r="E318" s="137"/>
      <c r="F318" s="137"/>
      <c r="H318" s="66"/>
      <c r="I318" s="66"/>
      <c r="K318" s="55"/>
      <c r="L318" s="55"/>
    </row>
    <row r="319" spans="2:12" x14ac:dyDescent="0.35">
      <c r="B319" s="194"/>
      <c r="C319" s="194"/>
      <c r="E319" s="137"/>
      <c r="F319" s="137"/>
      <c r="H319" s="66"/>
      <c r="I319" s="66"/>
      <c r="K319" s="55"/>
      <c r="L319" s="55"/>
    </row>
    <row r="320" spans="2:12" x14ac:dyDescent="0.35">
      <c r="B320" s="194"/>
      <c r="C320" s="194"/>
      <c r="E320" s="137"/>
      <c r="F320" s="137"/>
      <c r="H320" s="66"/>
      <c r="I320" s="66"/>
      <c r="K320" s="55"/>
      <c r="L320" s="55"/>
    </row>
    <row r="321" spans="2:12" x14ac:dyDescent="0.35">
      <c r="B321" s="194"/>
      <c r="C321" s="194"/>
      <c r="E321" s="137"/>
      <c r="F321" s="137"/>
      <c r="H321" s="66"/>
      <c r="I321" s="66"/>
      <c r="K321" s="55"/>
      <c r="L321" s="55"/>
    </row>
    <row r="322" spans="2:12" x14ac:dyDescent="0.35">
      <c r="B322" s="194"/>
      <c r="C322" s="194"/>
      <c r="E322" s="137"/>
      <c r="F322" s="137"/>
      <c r="H322" s="66"/>
      <c r="I322" s="66"/>
      <c r="K322" s="55"/>
      <c r="L322" s="55"/>
    </row>
    <row r="323" spans="2:12" x14ac:dyDescent="0.35">
      <c r="B323" s="194"/>
      <c r="C323" s="194"/>
      <c r="E323" s="137"/>
      <c r="F323" s="137"/>
      <c r="H323" s="66"/>
      <c r="I323" s="66"/>
      <c r="K323" s="55"/>
      <c r="L323" s="55"/>
    </row>
    <row r="324" spans="2:12" x14ac:dyDescent="0.35">
      <c r="B324" s="194"/>
      <c r="C324" s="194"/>
      <c r="E324" s="137"/>
      <c r="F324" s="137"/>
      <c r="H324" s="66"/>
      <c r="I324" s="66"/>
      <c r="K324" s="55"/>
      <c r="L324" s="55"/>
    </row>
    <row r="325" spans="2:12" x14ac:dyDescent="0.35">
      <c r="B325" s="194"/>
      <c r="C325" s="194"/>
      <c r="E325" s="137"/>
      <c r="F325" s="137"/>
      <c r="H325" s="66"/>
      <c r="I325" s="66"/>
      <c r="K325" s="55"/>
      <c r="L325" s="55"/>
    </row>
    <row r="326" spans="2:12" x14ac:dyDescent="0.35">
      <c r="B326" s="194"/>
      <c r="C326" s="194"/>
      <c r="E326" s="137"/>
      <c r="F326" s="137"/>
      <c r="H326" s="66"/>
      <c r="I326" s="66"/>
      <c r="K326" s="55"/>
      <c r="L326" s="55"/>
    </row>
    <row r="327" spans="2:12" x14ac:dyDescent="0.35">
      <c r="B327" s="194"/>
      <c r="C327" s="194"/>
      <c r="E327" s="137"/>
      <c r="F327" s="137"/>
      <c r="H327" s="66"/>
      <c r="I327" s="66"/>
      <c r="K327" s="55"/>
      <c r="L327" s="55"/>
    </row>
    <row r="328" spans="2:12" x14ac:dyDescent="0.35">
      <c r="B328" s="194"/>
      <c r="C328" s="194"/>
      <c r="E328" s="137"/>
      <c r="F328" s="137"/>
      <c r="H328" s="66"/>
      <c r="I328" s="66"/>
      <c r="K328" s="55"/>
      <c r="L328" s="55"/>
    </row>
    <row r="329" spans="2:12" x14ac:dyDescent="0.35">
      <c r="B329" s="194"/>
      <c r="C329" s="194"/>
      <c r="E329" s="137"/>
      <c r="F329" s="137"/>
      <c r="H329" s="66"/>
      <c r="I329" s="66"/>
      <c r="K329" s="55"/>
      <c r="L329" s="55"/>
    </row>
    <row r="330" spans="2:12" x14ac:dyDescent="0.35">
      <c r="B330" s="194"/>
      <c r="C330" s="194"/>
      <c r="E330" s="137"/>
      <c r="F330" s="137"/>
      <c r="H330" s="66"/>
      <c r="I330" s="66"/>
      <c r="K330" s="55"/>
      <c r="L330" s="55"/>
    </row>
    <row r="331" spans="2:12" x14ac:dyDescent="0.35">
      <c r="B331" s="194"/>
      <c r="C331" s="194"/>
      <c r="E331" s="137"/>
      <c r="F331" s="137"/>
      <c r="H331" s="66"/>
      <c r="I331" s="66"/>
      <c r="K331" s="55"/>
      <c r="L331" s="55"/>
    </row>
    <row r="332" spans="2:12" x14ac:dyDescent="0.35">
      <c r="B332" s="194"/>
      <c r="C332" s="194"/>
      <c r="E332" s="137"/>
      <c r="F332" s="137"/>
      <c r="H332" s="66"/>
      <c r="I332" s="66"/>
      <c r="K332" s="55"/>
      <c r="L332" s="55"/>
    </row>
    <row r="333" spans="2:12" x14ac:dyDescent="0.35">
      <c r="B333" s="194"/>
      <c r="C333" s="194"/>
      <c r="E333" s="137"/>
      <c r="F333" s="137"/>
      <c r="H333" s="66"/>
      <c r="I333" s="66"/>
      <c r="K333" s="55"/>
      <c r="L333" s="55"/>
    </row>
    <row r="334" spans="2:12" x14ac:dyDescent="0.35">
      <c r="B334" s="194"/>
      <c r="C334" s="194"/>
      <c r="E334" s="137"/>
      <c r="F334" s="137"/>
      <c r="H334" s="66"/>
      <c r="I334" s="66"/>
      <c r="K334" s="55"/>
      <c r="L334" s="55"/>
    </row>
    <row r="335" spans="2:12" x14ac:dyDescent="0.35">
      <c r="B335" s="194"/>
      <c r="C335" s="194"/>
      <c r="E335" s="137"/>
      <c r="F335" s="137"/>
      <c r="H335" s="66"/>
      <c r="I335" s="66"/>
      <c r="K335" s="55"/>
      <c r="L335" s="55"/>
    </row>
    <row r="336" spans="2:12" x14ac:dyDescent="0.35">
      <c r="B336" s="194"/>
      <c r="C336" s="194"/>
      <c r="E336" s="137"/>
      <c r="F336" s="137"/>
      <c r="H336" s="66"/>
      <c r="I336" s="66"/>
      <c r="K336" s="55"/>
      <c r="L336" s="55"/>
    </row>
    <row r="337" spans="2:12" x14ac:dyDescent="0.35">
      <c r="B337" s="194"/>
      <c r="C337" s="194"/>
      <c r="E337" s="137"/>
      <c r="F337" s="137"/>
      <c r="H337" s="66"/>
      <c r="I337" s="66"/>
      <c r="K337" s="55"/>
      <c r="L337" s="55"/>
    </row>
    <row r="338" spans="2:12" x14ac:dyDescent="0.35">
      <c r="B338" s="194"/>
      <c r="C338" s="194"/>
      <c r="E338" s="137"/>
      <c r="F338" s="137"/>
      <c r="H338" s="66"/>
      <c r="I338" s="66"/>
      <c r="K338" s="55"/>
      <c r="L338" s="55"/>
    </row>
    <row r="339" spans="2:12" x14ac:dyDescent="0.35">
      <c r="B339" s="194"/>
      <c r="C339" s="194"/>
      <c r="E339" s="137"/>
      <c r="F339" s="137"/>
      <c r="H339" s="66"/>
      <c r="I339" s="66"/>
      <c r="K339" s="55"/>
      <c r="L339" s="55"/>
    </row>
    <row r="340" spans="2:12" x14ac:dyDescent="0.35">
      <c r="B340" s="194"/>
      <c r="C340" s="194"/>
      <c r="E340" s="137"/>
      <c r="F340" s="137"/>
      <c r="H340" s="66"/>
      <c r="I340" s="66"/>
      <c r="K340" s="55"/>
      <c r="L340" s="55"/>
    </row>
    <row r="341" spans="2:12" x14ac:dyDescent="0.35">
      <c r="B341" s="194"/>
      <c r="C341" s="194"/>
      <c r="E341" s="137"/>
      <c r="F341" s="137"/>
      <c r="H341" s="66"/>
      <c r="I341" s="66"/>
      <c r="K341" s="55"/>
      <c r="L341" s="55"/>
    </row>
    <row r="342" spans="2:12" x14ac:dyDescent="0.35">
      <c r="B342" s="194"/>
      <c r="C342" s="194"/>
      <c r="E342" s="137"/>
      <c r="F342" s="137"/>
      <c r="H342" s="66"/>
      <c r="I342" s="66"/>
      <c r="K342" s="55"/>
      <c r="L342" s="55"/>
    </row>
    <row r="343" spans="2:12" x14ac:dyDescent="0.35">
      <c r="B343" s="194"/>
      <c r="C343" s="194"/>
      <c r="E343" s="137"/>
      <c r="F343" s="137"/>
      <c r="H343" s="66"/>
      <c r="I343" s="66"/>
      <c r="K343" s="55"/>
      <c r="L343" s="55"/>
    </row>
    <row r="344" spans="2:12" x14ac:dyDescent="0.35">
      <c r="B344" s="194"/>
      <c r="C344" s="194"/>
      <c r="E344" s="137"/>
      <c r="F344" s="137"/>
      <c r="H344" s="66"/>
      <c r="I344" s="66"/>
      <c r="K344" s="55"/>
      <c r="L344" s="55"/>
    </row>
    <row r="345" spans="2:12" x14ac:dyDescent="0.35">
      <c r="B345" s="194"/>
      <c r="C345" s="194"/>
      <c r="E345" s="137"/>
      <c r="F345" s="137"/>
      <c r="H345" s="66"/>
      <c r="I345" s="66"/>
      <c r="K345" s="55"/>
      <c r="L345" s="55"/>
    </row>
    <row r="346" spans="2:12" x14ac:dyDescent="0.35">
      <c r="B346" s="194"/>
      <c r="C346" s="194"/>
      <c r="E346" s="137"/>
      <c r="F346" s="137"/>
      <c r="H346" s="66"/>
      <c r="I346" s="66"/>
      <c r="K346" s="55"/>
      <c r="L346" s="55"/>
    </row>
    <row r="347" spans="2:12" x14ac:dyDescent="0.35">
      <c r="B347" s="194"/>
      <c r="C347" s="194"/>
      <c r="E347" s="137"/>
      <c r="F347" s="137"/>
      <c r="H347" s="66"/>
      <c r="I347" s="66"/>
      <c r="K347" s="55"/>
      <c r="L347" s="55"/>
    </row>
    <row r="348" spans="2:12" x14ac:dyDescent="0.35">
      <c r="B348" s="194"/>
      <c r="C348" s="194"/>
      <c r="E348" s="137"/>
      <c r="F348" s="137"/>
      <c r="H348" s="66"/>
      <c r="I348" s="66"/>
      <c r="K348" s="55"/>
      <c r="L348" s="55"/>
    </row>
    <row r="349" spans="2:12" x14ac:dyDescent="0.35">
      <c r="B349" s="194"/>
      <c r="C349" s="194"/>
      <c r="E349" s="137"/>
      <c r="F349" s="137"/>
      <c r="H349" s="66"/>
      <c r="I349" s="66"/>
      <c r="K349" s="55"/>
      <c r="L349" s="55"/>
    </row>
    <row r="350" spans="2:12" x14ac:dyDescent="0.35">
      <c r="B350" s="194"/>
      <c r="C350" s="194"/>
      <c r="E350" s="137"/>
      <c r="F350" s="137"/>
      <c r="H350" s="66"/>
      <c r="I350" s="66"/>
      <c r="K350" s="55"/>
      <c r="L350" s="55"/>
    </row>
    <row r="351" spans="2:12" x14ac:dyDescent="0.35">
      <c r="B351" s="194"/>
      <c r="C351" s="194"/>
      <c r="E351" s="137"/>
      <c r="F351" s="137"/>
      <c r="H351" s="66"/>
      <c r="I351" s="66"/>
      <c r="K351" s="55"/>
      <c r="L351" s="55"/>
    </row>
    <row r="352" spans="2:12" x14ac:dyDescent="0.35">
      <c r="B352" s="194"/>
      <c r="C352" s="194"/>
      <c r="E352" s="137"/>
      <c r="F352" s="137"/>
      <c r="H352" s="66"/>
      <c r="I352" s="66"/>
      <c r="K352" s="55"/>
      <c r="L352" s="55"/>
    </row>
    <row r="353" spans="2:12" x14ac:dyDescent="0.35">
      <c r="B353" s="194"/>
      <c r="C353" s="194"/>
      <c r="E353" s="137"/>
      <c r="F353" s="137"/>
      <c r="H353" s="66"/>
      <c r="I353" s="66"/>
      <c r="K353" s="55"/>
      <c r="L353" s="55"/>
    </row>
    <row r="354" spans="2:12" x14ac:dyDescent="0.35">
      <c r="B354" s="194"/>
      <c r="C354" s="194"/>
      <c r="E354" s="137"/>
      <c r="F354" s="137"/>
      <c r="H354" s="66"/>
      <c r="I354" s="66"/>
      <c r="K354" s="55"/>
      <c r="L354" s="55"/>
    </row>
    <row r="355" spans="2:12" x14ac:dyDescent="0.35">
      <c r="B355" s="194"/>
      <c r="C355" s="194"/>
      <c r="E355" s="137"/>
      <c r="F355" s="137"/>
      <c r="H355" s="66"/>
      <c r="I355" s="66"/>
      <c r="K355" s="55"/>
      <c r="L355" s="55"/>
    </row>
    <row r="356" spans="2:12" x14ac:dyDescent="0.35">
      <c r="B356" s="194"/>
      <c r="C356" s="194"/>
      <c r="E356" s="137"/>
      <c r="F356" s="137"/>
      <c r="H356" s="66"/>
      <c r="I356" s="66"/>
      <c r="K356" s="55"/>
      <c r="L356" s="55"/>
    </row>
    <row r="357" spans="2:12" x14ac:dyDescent="0.35">
      <c r="B357" s="194"/>
      <c r="C357" s="194"/>
      <c r="E357" s="137"/>
      <c r="F357" s="137"/>
      <c r="H357" s="66"/>
      <c r="I357" s="66"/>
      <c r="K357" s="55"/>
      <c r="L357" s="55"/>
    </row>
    <row r="358" spans="2:12" x14ac:dyDescent="0.35">
      <c r="B358" s="194"/>
      <c r="C358" s="194"/>
      <c r="E358" s="137"/>
      <c r="F358" s="137"/>
      <c r="H358" s="66"/>
      <c r="I358" s="66"/>
      <c r="K358" s="55"/>
      <c r="L358" s="55"/>
    </row>
    <row r="359" spans="2:12" x14ac:dyDescent="0.35">
      <c r="B359" s="194"/>
      <c r="C359" s="194"/>
      <c r="E359" s="137"/>
      <c r="F359" s="137"/>
      <c r="H359" s="66"/>
      <c r="I359" s="66"/>
      <c r="K359" s="55"/>
      <c r="L359" s="55"/>
    </row>
    <row r="360" spans="2:12" x14ac:dyDescent="0.35">
      <c r="B360" s="194"/>
      <c r="C360" s="194"/>
      <c r="E360" s="137"/>
      <c r="F360" s="137"/>
      <c r="H360" s="66"/>
      <c r="I360" s="66"/>
      <c r="K360" s="55"/>
      <c r="L360" s="55"/>
    </row>
    <row r="361" spans="2:12" x14ac:dyDescent="0.35">
      <c r="B361" s="194"/>
      <c r="C361" s="194"/>
      <c r="E361" s="137"/>
      <c r="F361" s="137"/>
      <c r="H361" s="66"/>
      <c r="I361" s="66"/>
      <c r="K361" s="55"/>
      <c r="L361" s="55"/>
    </row>
    <row r="362" spans="2:12" x14ac:dyDescent="0.35">
      <c r="B362" s="194"/>
      <c r="C362" s="194"/>
      <c r="E362" s="137"/>
      <c r="F362" s="137"/>
      <c r="H362" s="66"/>
      <c r="I362" s="66"/>
      <c r="K362" s="55"/>
      <c r="L362" s="55"/>
    </row>
    <row r="363" spans="2:12" x14ac:dyDescent="0.35">
      <c r="B363" s="194"/>
      <c r="C363" s="194"/>
      <c r="E363" s="137"/>
      <c r="F363" s="137"/>
      <c r="H363" s="66"/>
      <c r="I363" s="66"/>
      <c r="K363" s="55"/>
      <c r="L363" s="55"/>
    </row>
    <row r="364" spans="2:12" x14ac:dyDescent="0.35">
      <c r="B364" s="194"/>
      <c r="C364" s="194"/>
      <c r="E364" s="137"/>
      <c r="F364" s="137"/>
      <c r="H364" s="66"/>
      <c r="I364" s="66"/>
      <c r="K364" s="55"/>
      <c r="L364" s="55"/>
    </row>
    <row r="365" spans="2:12" x14ac:dyDescent="0.35">
      <c r="B365" s="194"/>
      <c r="C365" s="194"/>
      <c r="E365" s="137"/>
      <c r="F365" s="137"/>
      <c r="H365" s="66"/>
      <c r="I365" s="66"/>
      <c r="K365" s="55"/>
      <c r="L365" s="55"/>
    </row>
    <row r="366" spans="2:12" x14ac:dyDescent="0.35">
      <c r="B366" s="194"/>
      <c r="C366" s="194"/>
      <c r="E366" s="137"/>
      <c r="F366" s="137"/>
      <c r="H366" s="66"/>
      <c r="I366" s="66"/>
      <c r="K366" s="55"/>
      <c r="L366" s="55"/>
    </row>
    <row r="367" spans="2:12" x14ac:dyDescent="0.35">
      <c r="B367" s="194"/>
      <c r="C367" s="194"/>
      <c r="E367" s="137"/>
      <c r="F367" s="137"/>
      <c r="H367" s="66"/>
      <c r="I367" s="66"/>
      <c r="K367" s="55"/>
      <c r="L367" s="55"/>
    </row>
    <row r="368" spans="2:12" x14ac:dyDescent="0.35">
      <c r="B368" s="194"/>
      <c r="C368" s="194"/>
      <c r="E368" s="137"/>
      <c r="F368" s="137"/>
      <c r="H368" s="66"/>
      <c r="I368" s="66"/>
      <c r="K368" s="55"/>
      <c r="L368" s="55"/>
    </row>
    <row r="369" spans="2:12" x14ac:dyDescent="0.35">
      <c r="B369" s="194"/>
      <c r="C369" s="194"/>
      <c r="E369" s="137"/>
      <c r="F369" s="137"/>
      <c r="H369" s="66"/>
      <c r="I369" s="66"/>
      <c r="K369" s="55"/>
      <c r="L369" s="55"/>
    </row>
    <row r="370" spans="2:12" x14ac:dyDescent="0.35">
      <c r="B370" s="194"/>
      <c r="C370" s="194"/>
      <c r="E370" s="137"/>
      <c r="F370" s="137"/>
      <c r="H370" s="66"/>
      <c r="I370" s="66"/>
      <c r="K370" s="55"/>
      <c r="L370" s="55"/>
    </row>
    <row r="371" spans="2:12" x14ac:dyDescent="0.35">
      <c r="B371" s="194"/>
      <c r="C371" s="194"/>
      <c r="E371" s="137"/>
      <c r="F371" s="137"/>
      <c r="H371" s="66"/>
      <c r="I371" s="66"/>
      <c r="K371" s="55"/>
      <c r="L371" s="55"/>
    </row>
    <row r="372" spans="2:12" x14ac:dyDescent="0.35">
      <c r="B372" s="194"/>
      <c r="C372" s="194"/>
      <c r="E372" s="137"/>
      <c r="F372" s="137"/>
      <c r="H372" s="66"/>
      <c r="I372" s="66"/>
      <c r="K372" s="55"/>
      <c r="L372" s="55"/>
    </row>
    <row r="373" spans="2:12" x14ac:dyDescent="0.35">
      <c r="B373" s="194"/>
      <c r="C373" s="194"/>
      <c r="E373" s="137"/>
      <c r="F373" s="137"/>
      <c r="H373" s="66"/>
      <c r="I373" s="66"/>
      <c r="K373" s="55"/>
      <c r="L373" s="55"/>
    </row>
    <row r="374" spans="2:12" x14ac:dyDescent="0.35">
      <c r="B374" s="194"/>
      <c r="C374" s="194"/>
      <c r="E374" s="137"/>
      <c r="F374" s="137"/>
      <c r="H374" s="66"/>
      <c r="I374" s="66"/>
      <c r="K374" s="55"/>
      <c r="L374" s="55"/>
    </row>
    <row r="375" spans="2:12" x14ac:dyDescent="0.35">
      <c r="B375" s="194"/>
      <c r="C375" s="194"/>
      <c r="E375" s="137"/>
      <c r="F375" s="137"/>
      <c r="H375" s="66"/>
      <c r="I375" s="66"/>
      <c r="K375" s="55"/>
      <c r="L375" s="55"/>
    </row>
    <row r="376" spans="2:12" x14ac:dyDescent="0.35">
      <c r="B376" s="194"/>
      <c r="C376" s="194"/>
      <c r="E376" s="137"/>
      <c r="F376" s="137"/>
      <c r="H376" s="66"/>
      <c r="I376" s="66"/>
      <c r="K376" s="55"/>
      <c r="L376" s="55"/>
    </row>
    <row r="377" spans="2:12" x14ac:dyDescent="0.35">
      <c r="B377" s="194"/>
      <c r="C377" s="194"/>
      <c r="E377" s="137"/>
      <c r="F377" s="137"/>
      <c r="H377" s="66"/>
      <c r="I377" s="66"/>
      <c r="K377" s="55"/>
      <c r="L377" s="55"/>
    </row>
    <row r="378" spans="2:12" x14ac:dyDescent="0.35">
      <c r="B378" s="194"/>
      <c r="C378" s="194"/>
      <c r="E378" s="137"/>
      <c r="F378" s="137"/>
      <c r="H378" s="66"/>
      <c r="I378" s="66"/>
      <c r="K378" s="55"/>
      <c r="L378" s="55"/>
    </row>
    <row r="379" spans="2:12" x14ac:dyDescent="0.35">
      <c r="B379" s="194"/>
      <c r="C379" s="194"/>
      <c r="E379" s="137"/>
      <c r="F379" s="137"/>
      <c r="H379" s="66"/>
      <c r="I379" s="66"/>
      <c r="K379" s="55"/>
      <c r="L379" s="55"/>
    </row>
    <row r="380" spans="2:12" x14ac:dyDescent="0.35">
      <c r="B380" s="194"/>
      <c r="C380" s="194"/>
      <c r="E380" s="137"/>
      <c r="F380" s="137"/>
      <c r="H380" s="66"/>
      <c r="I380" s="66"/>
      <c r="K380" s="55"/>
      <c r="L380" s="55"/>
    </row>
    <row r="381" spans="2:12" x14ac:dyDescent="0.35">
      <c r="B381" s="194"/>
      <c r="C381" s="194"/>
      <c r="E381" s="137"/>
      <c r="F381" s="137"/>
      <c r="H381" s="66"/>
      <c r="I381" s="66"/>
      <c r="K381" s="55"/>
      <c r="L381" s="55"/>
    </row>
    <row r="382" spans="2:12" x14ac:dyDescent="0.35">
      <c r="B382" s="194"/>
      <c r="C382" s="194"/>
      <c r="E382" s="137"/>
      <c r="F382" s="137"/>
      <c r="H382" s="66"/>
      <c r="I382" s="66"/>
      <c r="K382" s="55"/>
      <c r="L382" s="55"/>
    </row>
    <row r="383" spans="2:12" x14ac:dyDescent="0.35">
      <c r="B383" s="194"/>
      <c r="C383" s="194"/>
      <c r="E383" s="137"/>
      <c r="F383" s="137"/>
      <c r="H383" s="66"/>
      <c r="I383" s="66"/>
      <c r="K383" s="55"/>
      <c r="L383" s="55"/>
    </row>
    <row r="384" spans="2:12" x14ac:dyDescent="0.35">
      <c r="B384" s="194"/>
      <c r="C384" s="194"/>
      <c r="E384" s="137"/>
      <c r="F384" s="137"/>
      <c r="H384" s="66"/>
      <c r="I384" s="66"/>
      <c r="K384" s="55"/>
      <c r="L384" s="55"/>
    </row>
    <row r="385" spans="2:12" x14ac:dyDescent="0.35">
      <c r="B385" s="194"/>
      <c r="C385" s="194"/>
      <c r="E385" s="137"/>
      <c r="F385" s="137"/>
      <c r="H385" s="66"/>
      <c r="I385" s="66"/>
      <c r="K385" s="55"/>
      <c r="L385" s="55"/>
    </row>
    <row r="386" spans="2:12" x14ac:dyDescent="0.35">
      <c r="B386" s="194"/>
      <c r="C386" s="194"/>
      <c r="E386" s="137"/>
      <c r="F386" s="137"/>
      <c r="H386" s="66"/>
      <c r="I386" s="66"/>
      <c r="K386" s="55"/>
      <c r="L386" s="55"/>
    </row>
    <row r="387" spans="2:12" x14ac:dyDescent="0.35">
      <c r="B387" s="194"/>
      <c r="C387" s="194"/>
      <c r="E387" s="137"/>
      <c r="F387" s="137"/>
      <c r="H387" s="66"/>
      <c r="I387" s="66"/>
      <c r="K387" s="55"/>
      <c r="L387" s="55"/>
    </row>
    <row r="388" spans="2:12" x14ac:dyDescent="0.35">
      <c r="B388" s="194"/>
      <c r="C388" s="194"/>
      <c r="E388" s="137"/>
      <c r="F388" s="137"/>
      <c r="H388" s="66"/>
      <c r="I388" s="66"/>
      <c r="K388" s="55"/>
      <c r="L388" s="55"/>
    </row>
    <row r="389" spans="2:12" x14ac:dyDescent="0.35">
      <c r="B389" s="194"/>
      <c r="C389" s="194"/>
      <c r="E389" s="137"/>
      <c r="F389" s="137"/>
      <c r="H389" s="66"/>
      <c r="I389" s="66"/>
      <c r="K389" s="55"/>
      <c r="L389" s="55"/>
    </row>
    <row r="390" spans="2:12" x14ac:dyDescent="0.35">
      <c r="B390" s="194"/>
      <c r="C390" s="194"/>
      <c r="E390" s="137"/>
      <c r="F390" s="137"/>
      <c r="H390" s="66"/>
      <c r="I390" s="66"/>
      <c r="K390" s="55"/>
      <c r="L390" s="55"/>
    </row>
    <row r="391" spans="2:12" x14ac:dyDescent="0.35">
      <c r="B391" s="194"/>
      <c r="C391" s="194"/>
      <c r="E391" s="137"/>
      <c r="F391" s="137"/>
      <c r="H391" s="66"/>
      <c r="I391" s="66"/>
      <c r="K391" s="55"/>
      <c r="L391" s="55"/>
    </row>
    <row r="392" spans="2:12" x14ac:dyDescent="0.35">
      <c r="B392" s="194"/>
      <c r="C392" s="194"/>
      <c r="E392" s="137"/>
      <c r="F392" s="137"/>
      <c r="H392" s="66"/>
      <c r="I392" s="66"/>
      <c r="K392" s="55"/>
      <c r="L392" s="55"/>
    </row>
    <row r="393" spans="2:12" x14ac:dyDescent="0.35">
      <c r="B393" s="194"/>
      <c r="C393" s="194"/>
      <c r="E393" s="137"/>
      <c r="F393" s="137"/>
      <c r="H393" s="66"/>
      <c r="I393" s="66"/>
      <c r="K393" s="55"/>
      <c r="L393" s="55"/>
    </row>
    <row r="394" spans="2:12" x14ac:dyDescent="0.35">
      <c r="B394" s="194"/>
      <c r="C394" s="194"/>
      <c r="E394" s="137"/>
      <c r="F394" s="137"/>
      <c r="H394" s="66"/>
      <c r="I394" s="66"/>
      <c r="K394" s="55"/>
      <c r="L394" s="55"/>
    </row>
    <row r="395" spans="2:12" x14ac:dyDescent="0.35">
      <c r="B395" s="194"/>
      <c r="C395" s="194"/>
      <c r="E395" s="137"/>
      <c r="F395" s="137"/>
      <c r="H395" s="66"/>
      <c r="I395" s="66"/>
      <c r="K395" s="55"/>
      <c r="L395" s="55"/>
    </row>
    <row r="396" spans="2:12" x14ac:dyDescent="0.35">
      <c r="B396" s="194"/>
      <c r="C396" s="194"/>
      <c r="E396" s="137"/>
      <c r="F396" s="137"/>
      <c r="H396" s="66"/>
      <c r="I396" s="66"/>
      <c r="K396" s="55"/>
      <c r="L396" s="55"/>
    </row>
    <row r="397" spans="2:12" x14ac:dyDescent="0.35">
      <c r="B397" s="194"/>
      <c r="C397" s="194"/>
      <c r="E397" s="137"/>
      <c r="F397" s="137"/>
      <c r="H397" s="66"/>
      <c r="I397" s="66"/>
      <c r="K397" s="55"/>
      <c r="L397" s="55"/>
    </row>
    <row r="398" spans="2:12" x14ac:dyDescent="0.35">
      <c r="B398" s="194"/>
      <c r="C398" s="194"/>
      <c r="E398" s="137"/>
      <c r="F398" s="137"/>
      <c r="H398" s="66"/>
      <c r="I398" s="66"/>
      <c r="K398" s="55"/>
      <c r="L398" s="55"/>
    </row>
    <row r="399" spans="2:12" x14ac:dyDescent="0.35">
      <c r="B399" s="194"/>
      <c r="C399" s="194"/>
      <c r="E399" s="137"/>
      <c r="F399" s="137"/>
      <c r="H399" s="66"/>
      <c r="I399" s="66"/>
      <c r="K399" s="55"/>
      <c r="L399" s="55"/>
    </row>
    <row r="400" spans="2:12" x14ac:dyDescent="0.35">
      <c r="B400" s="194"/>
      <c r="C400" s="194"/>
      <c r="E400" s="137"/>
      <c r="F400" s="137"/>
      <c r="H400" s="66"/>
      <c r="I400" s="66"/>
      <c r="K400" s="55"/>
      <c r="L400" s="55"/>
    </row>
    <row r="401" spans="2:12" x14ac:dyDescent="0.35">
      <c r="B401" s="194"/>
      <c r="C401" s="194"/>
      <c r="E401" s="137"/>
      <c r="F401" s="137"/>
      <c r="H401" s="66"/>
      <c r="I401" s="66"/>
      <c r="K401" s="55"/>
      <c r="L401" s="55"/>
    </row>
    <row r="402" spans="2:12" x14ac:dyDescent="0.35">
      <c r="B402" s="194"/>
      <c r="C402" s="194"/>
      <c r="E402" s="137"/>
      <c r="F402" s="137"/>
      <c r="H402" s="66"/>
      <c r="I402" s="66"/>
      <c r="K402" s="55"/>
      <c r="L402" s="55"/>
    </row>
    <row r="403" spans="2:12" x14ac:dyDescent="0.35">
      <c r="B403" s="194"/>
      <c r="C403" s="194"/>
      <c r="E403" s="137"/>
      <c r="F403" s="137"/>
      <c r="H403" s="66"/>
      <c r="I403" s="66"/>
      <c r="K403" s="55"/>
      <c r="L403" s="55"/>
    </row>
    <row r="404" spans="2:12" x14ac:dyDescent="0.35">
      <c r="B404" s="194"/>
      <c r="C404" s="194"/>
      <c r="E404" s="137"/>
      <c r="F404" s="137"/>
      <c r="H404" s="66"/>
      <c r="I404" s="66"/>
      <c r="K404" s="55"/>
      <c r="L404" s="55"/>
    </row>
    <row r="405" spans="2:12" x14ac:dyDescent="0.35">
      <c r="B405" s="194"/>
      <c r="C405" s="194"/>
      <c r="E405" s="137"/>
      <c r="F405" s="137"/>
      <c r="H405" s="66"/>
      <c r="I405" s="66"/>
      <c r="K405" s="55"/>
      <c r="L405" s="55"/>
    </row>
    <row r="406" spans="2:12" x14ac:dyDescent="0.35">
      <c r="B406" s="194"/>
      <c r="C406" s="194"/>
      <c r="E406" s="137"/>
      <c r="F406" s="137"/>
      <c r="H406" s="66"/>
      <c r="I406" s="66"/>
      <c r="K406" s="55"/>
      <c r="L406" s="55"/>
    </row>
    <row r="407" spans="2:12" x14ac:dyDescent="0.35">
      <c r="B407" s="194"/>
      <c r="C407" s="194"/>
      <c r="E407" s="137"/>
      <c r="F407" s="137"/>
      <c r="H407" s="66"/>
      <c r="I407" s="66"/>
      <c r="K407" s="55"/>
      <c r="L407" s="55"/>
    </row>
    <row r="408" spans="2:12" x14ac:dyDescent="0.35">
      <c r="B408" s="194"/>
      <c r="C408" s="194"/>
      <c r="E408" s="137"/>
      <c r="F408" s="137"/>
      <c r="H408" s="66"/>
      <c r="I408" s="66"/>
      <c r="K408" s="55"/>
      <c r="L408" s="55"/>
    </row>
    <row r="409" spans="2:12" x14ac:dyDescent="0.35">
      <c r="B409" s="194"/>
      <c r="C409" s="194"/>
      <c r="E409" s="137"/>
      <c r="F409" s="137"/>
      <c r="H409" s="66"/>
      <c r="I409" s="66"/>
      <c r="K409" s="55"/>
      <c r="L409" s="55"/>
    </row>
    <row r="410" spans="2:12" x14ac:dyDescent="0.35">
      <c r="B410" s="194"/>
      <c r="C410" s="194"/>
      <c r="E410" s="137"/>
      <c r="F410" s="137"/>
      <c r="H410" s="66"/>
      <c r="I410" s="66"/>
      <c r="K410" s="55"/>
      <c r="L410" s="55"/>
    </row>
    <row r="411" spans="2:12" x14ac:dyDescent="0.35">
      <c r="B411" s="194"/>
      <c r="C411" s="194"/>
      <c r="E411" s="137"/>
      <c r="F411" s="137"/>
      <c r="H411" s="66"/>
      <c r="I411" s="66"/>
      <c r="K411" s="55"/>
      <c r="L411" s="55"/>
    </row>
    <row r="412" spans="2:12" x14ac:dyDescent="0.35">
      <c r="B412" s="194"/>
      <c r="C412" s="194"/>
      <c r="E412" s="137"/>
      <c r="F412" s="137"/>
      <c r="H412" s="66"/>
      <c r="I412" s="66"/>
      <c r="K412" s="55"/>
      <c r="L412" s="55"/>
    </row>
    <row r="413" spans="2:12" x14ac:dyDescent="0.35">
      <c r="B413" s="194"/>
      <c r="C413" s="194"/>
      <c r="E413" s="137"/>
      <c r="F413" s="137"/>
      <c r="H413" s="66"/>
      <c r="I413" s="66"/>
      <c r="K413" s="55"/>
      <c r="L413" s="55"/>
    </row>
    <row r="414" spans="2:12" x14ac:dyDescent="0.35">
      <c r="B414" s="194"/>
      <c r="C414" s="194"/>
      <c r="E414" s="137"/>
      <c r="F414" s="137"/>
      <c r="H414" s="66"/>
      <c r="I414" s="66"/>
      <c r="K414" s="55"/>
      <c r="L414" s="55"/>
    </row>
    <row r="415" spans="2:12" x14ac:dyDescent="0.35">
      <c r="B415" s="194"/>
      <c r="C415" s="194"/>
      <c r="E415" s="137"/>
      <c r="F415" s="137"/>
      <c r="H415" s="66"/>
      <c r="I415" s="66"/>
      <c r="K415" s="55"/>
      <c r="L415" s="55"/>
    </row>
    <row r="416" spans="2:12" x14ac:dyDescent="0.35">
      <c r="B416" s="194"/>
      <c r="C416" s="194"/>
      <c r="E416" s="137"/>
      <c r="F416" s="137"/>
      <c r="H416" s="66"/>
      <c r="I416" s="66"/>
      <c r="K416" s="55"/>
      <c r="L416" s="55"/>
    </row>
    <row r="417" spans="2:12" x14ac:dyDescent="0.35">
      <c r="B417" s="194"/>
      <c r="C417" s="194"/>
      <c r="E417" s="137"/>
      <c r="F417" s="137"/>
      <c r="H417" s="66"/>
      <c r="I417" s="66"/>
      <c r="K417" s="55"/>
      <c r="L417" s="55"/>
    </row>
    <row r="418" spans="2:12" x14ac:dyDescent="0.35">
      <c r="B418" s="194"/>
      <c r="C418" s="194"/>
      <c r="E418" s="137"/>
      <c r="F418" s="137"/>
      <c r="H418" s="66"/>
      <c r="I418" s="66"/>
      <c r="K418" s="55"/>
      <c r="L418" s="55"/>
    </row>
    <row r="419" spans="2:12" x14ac:dyDescent="0.35">
      <c r="B419" s="194"/>
      <c r="C419" s="194"/>
      <c r="E419" s="137"/>
      <c r="F419" s="137"/>
      <c r="H419" s="66"/>
      <c r="I419" s="66"/>
      <c r="K419" s="55"/>
      <c r="L419" s="55"/>
    </row>
    <row r="420" spans="2:12" x14ac:dyDescent="0.35">
      <c r="B420" s="194"/>
      <c r="C420" s="194"/>
      <c r="E420" s="137"/>
      <c r="F420" s="137"/>
      <c r="H420" s="66"/>
      <c r="I420" s="66"/>
      <c r="K420" s="55"/>
      <c r="L420" s="55"/>
    </row>
    <row r="421" spans="2:12" x14ac:dyDescent="0.35">
      <c r="B421" s="194"/>
      <c r="C421" s="194"/>
      <c r="E421" s="137"/>
      <c r="F421" s="137"/>
      <c r="H421" s="66"/>
      <c r="I421" s="66"/>
      <c r="K421" s="55"/>
      <c r="L421" s="55"/>
    </row>
    <row r="422" spans="2:12" x14ac:dyDescent="0.35">
      <c r="B422" s="194"/>
      <c r="C422" s="194"/>
      <c r="E422" s="137"/>
      <c r="F422" s="137"/>
      <c r="H422" s="66"/>
      <c r="I422" s="66"/>
      <c r="K422" s="55"/>
      <c r="L422" s="55"/>
    </row>
    <row r="423" spans="2:12" x14ac:dyDescent="0.35">
      <c r="B423" s="194"/>
      <c r="C423" s="194"/>
      <c r="E423" s="137"/>
      <c r="F423" s="137"/>
      <c r="H423" s="66"/>
      <c r="I423" s="66"/>
      <c r="K423" s="55"/>
      <c r="L423" s="55"/>
    </row>
    <row r="424" spans="2:12" x14ac:dyDescent="0.35">
      <c r="B424" s="194"/>
      <c r="C424" s="194"/>
      <c r="E424" s="137"/>
      <c r="F424" s="137"/>
      <c r="H424" s="66"/>
      <c r="I424" s="66"/>
      <c r="K424" s="55"/>
      <c r="L424" s="55"/>
    </row>
    <row r="425" spans="2:12" x14ac:dyDescent="0.35">
      <c r="B425" s="194"/>
      <c r="C425" s="194"/>
      <c r="E425" s="137"/>
      <c r="F425" s="137"/>
      <c r="H425" s="66"/>
      <c r="I425" s="66"/>
      <c r="K425" s="55"/>
      <c r="L425" s="55"/>
    </row>
    <row r="426" spans="2:12" x14ac:dyDescent="0.35">
      <c r="B426" s="194"/>
      <c r="C426" s="194"/>
      <c r="E426" s="137"/>
      <c r="F426" s="137"/>
      <c r="H426" s="66"/>
      <c r="I426" s="66"/>
      <c r="K426" s="55"/>
      <c r="L426" s="55"/>
    </row>
    <row r="427" spans="2:12" x14ac:dyDescent="0.35">
      <c r="B427" s="194"/>
      <c r="C427" s="194"/>
      <c r="E427" s="137"/>
      <c r="F427" s="137"/>
      <c r="H427" s="66"/>
      <c r="I427" s="66"/>
      <c r="K427" s="55"/>
      <c r="L427" s="55"/>
    </row>
    <row r="428" spans="2:12" x14ac:dyDescent="0.35">
      <c r="B428" s="194"/>
      <c r="C428" s="194"/>
      <c r="E428" s="137"/>
      <c r="F428" s="137"/>
      <c r="H428" s="66"/>
      <c r="I428" s="66"/>
      <c r="K428" s="55"/>
      <c r="L428" s="55"/>
    </row>
    <row r="429" spans="2:12" x14ac:dyDescent="0.35">
      <c r="B429" s="194"/>
      <c r="C429" s="194"/>
      <c r="E429" s="137"/>
      <c r="F429" s="137"/>
      <c r="H429" s="66"/>
      <c r="I429" s="66"/>
      <c r="K429" s="55"/>
      <c r="L429" s="55"/>
    </row>
    <row r="430" spans="2:12" x14ac:dyDescent="0.35">
      <c r="B430" s="194"/>
      <c r="C430" s="194"/>
      <c r="E430" s="137"/>
      <c r="F430" s="137"/>
      <c r="H430" s="66"/>
      <c r="I430" s="66"/>
      <c r="K430" s="55"/>
      <c r="L430" s="55"/>
    </row>
    <row r="431" spans="2:12" x14ac:dyDescent="0.35">
      <c r="B431" s="194"/>
      <c r="C431" s="194"/>
      <c r="E431" s="137"/>
      <c r="F431" s="137"/>
      <c r="H431" s="66"/>
      <c r="I431" s="66"/>
      <c r="K431" s="55"/>
      <c r="L431" s="55"/>
    </row>
    <row r="432" spans="2:12" x14ac:dyDescent="0.35">
      <c r="B432" s="194"/>
      <c r="C432" s="194"/>
      <c r="E432" s="137"/>
      <c r="F432" s="137"/>
      <c r="H432" s="66"/>
      <c r="I432" s="66"/>
      <c r="K432" s="55"/>
      <c r="L432" s="55"/>
    </row>
    <row r="433" spans="2:12" x14ac:dyDescent="0.35">
      <c r="B433" s="194"/>
      <c r="C433" s="194"/>
      <c r="E433" s="137"/>
      <c r="F433" s="137"/>
      <c r="H433" s="66"/>
      <c r="I433" s="66"/>
      <c r="K433" s="55"/>
      <c r="L433" s="55"/>
    </row>
    <row r="434" spans="2:12" x14ac:dyDescent="0.35">
      <c r="B434" s="194"/>
      <c r="C434" s="194"/>
      <c r="E434" s="137"/>
      <c r="F434" s="137"/>
      <c r="H434" s="66"/>
      <c r="I434" s="66"/>
      <c r="K434" s="55"/>
      <c r="L434" s="55"/>
    </row>
    <row r="435" spans="2:12" x14ac:dyDescent="0.35">
      <c r="B435" s="194"/>
      <c r="C435" s="194"/>
      <c r="E435" s="137"/>
      <c r="F435" s="137"/>
      <c r="H435" s="66"/>
      <c r="I435" s="66"/>
      <c r="K435" s="55"/>
      <c r="L435" s="55"/>
    </row>
    <row r="436" spans="2:12" x14ac:dyDescent="0.35">
      <c r="B436" s="194"/>
      <c r="C436" s="194"/>
      <c r="E436" s="137"/>
      <c r="F436" s="137"/>
      <c r="H436" s="66"/>
      <c r="I436" s="66"/>
      <c r="K436" s="55"/>
      <c r="L436" s="55"/>
    </row>
    <row r="437" spans="2:12" x14ac:dyDescent="0.35">
      <c r="B437" s="194"/>
      <c r="C437" s="194"/>
      <c r="E437" s="137"/>
      <c r="F437" s="137"/>
      <c r="H437" s="66"/>
      <c r="I437" s="66"/>
      <c r="K437" s="55"/>
      <c r="L437" s="55"/>
    </row>
    <row r="438" spans="2:12" x14ac:dyDescent="0.35">
      <c r="B438" s="194"/>
      <c r="C438" s="194"/>
      <c r="E438" s="137"/>
      <c r="F438" s="137"/>
      <c r="H438" s="66"/>
      <c r="I438" s="66"/>
      <c r="K438" s="55"/>
      <c r="L438" s="55"/>
    </row>
    <row r="439" spans="2:12" x14ac:dyDescent="0.35">
      <c r="B439" s="194"/>
      <c r="C439" s="194"/>
      <c r="E439" s="137"/>
      <c r="F439" s="137"/>
      <c r="H439" s="66"/>
      <c r="I439" s="66"/>
      <c r="K439" s="55"/>
      <c r="L439" s="55"/>
    </row>
    <row r="440" spans="2:12" x14ac:dyDescent="0.35">
      <c r="B440" s="194"/>
      <c r="C440" s="194"/>
      <c r="E440" s="137"/>
      <c r="F440" s="137"/>
      <c r="H440" s="66"/>
      <c r="I440" s="66"/>
      <c r="K440" s="55"/>
      <c r="L440" s="55"/>
    </row>
    <row r="441" spans="2:12" x14ac:dyDescent="0.35">
      <c r="B441" s="194"/>
      <c r="C441" s="194"/>
      <c r="E441" s="137"/>
      <c r="F441" s="137"/>
      <c r="H441" s="66"/>
      <c r="I441" s="66"/>
      <c r="K441" s="55"/>
      <c r="L441" s="55"/>
    </row>
    <row r="442" spans="2:12" x14ac:dyDescent="0.35">
      <c r="B442" s="194"/>
      <c r="C442" s="194"/>
      <c r="E442" s="137"/>
      <c r="F442" s="137"/>
      <c r="H442" s="66"/>
      <c r="I442" s="66"/>
      <c r="K442" s="55"/>
      <c r="L442" s="55"/>
    </row>
    <row r="443" spans="2:12" x14ac:dyDescent="0.35">
      <c r="B443" s="194"/>
      <c r="C443" s="194"/>
      <c r="E443" s="137"/>
      <c r="F443" s="137"/>
      <c r="H443" s="66"/>
      <c r="I443" s="66"/>
      <c r="K443" s="55"/>
      <c r="L443" s="55"/>
    </row>
    <row r="444" spans="2:12" x14ac:dyDescent="0.35">
      <c r="B444" s="194"/>
      <c r="C444" s="194"/>
      <c r="E444" s="137"/>
      <c r="F444" s="137"/>
      <c r="H444" s="66"/>
      <c r="I444" s="66"/>
      <c r="K444" s="55"/>
      <c r="L444" s="55"/>
    </row>
    <row r="445" spans="2:12" x14ac:dyDescent="0.35">
      <c r="B445" s="194"/>
      <c r="C445" s="194"/>
      <c r="E445" s="137"/>
      <c r="F445" s="137"/>
      <c r="H445" s="66"/>
      <c r="I445" s="66"/>
      <c r="K445" s="55"/>
      <c r="L445" s="55"/>
    </row>
    <row r="446" spans="2:12" x14ac:dyDescent="0.35">
      <c r="B446" s="194"/>
      <c r="C446" s="194"/>
      <c r="E446" s="137"/>
      <c r="F446" s="137"/>
      <c r="H446" s="66"/>
      <c r="I446" s="66"/>
      <c r="K446" s="55"/>
      <c r="L446" s="55"/>
    </row>
    <row r="447" spans="2:12" x14ac:dyDescent="0.35">
      <c r="B447" s="194"/>
      <c r="C447" s="194"/>
      <c r="E447" s="137"/>
      <c r="F447" s="137"/>
      <c r="H447" s="66"/>
      <c r="I447" s="66"/>
      <c r="K447" s="55"/>
      <c r="L447" s="55"/>
    </row>
    <row r="448" spans="2:12" x14ac:dyDescent="0.35">
      <c r="B448" s="194"/>
      <c r="C448" s="194"/>
      <c r="E448" s="137"/>
      <c r="F448" s="137"/>
      <c r="H448" s="66"/>
      <c r="I448" s="66"/>
      <c r="K448" s="55"/>
      <c r="L448" s="55"/>
    </row>
    <row r="449" spans="2:12" x14ac:dyDescent="0.35">
      <c r="B449" s="194"/>
      <c r="C449" s="194"/>
      <c r="E449" s="137"/>
      <c r="F449" s="137"/>
      <c r="H449" s="66"/>
      <c r="I449" s="66"/>
      <c r="K449" s="55"/>
      <c r="L449" s="55"/>
    </row>
    <row r="450" spans="2:12" x14ac:dyDescent="0.35">
      <c r="B450" s="194"/>
      <c r="C450" s="194"/>
      <c r="E450" s="137"/>
      <c r="F450" s="137"/>
      <c r="H450" s="66"/>
      <c r="I450" s="66"/>
      <c r="K450" s="55"/>
      <c r="L450" s="55"/>
    </row>
    <row r="451" spans="2:12" x14ac:dyDescent="0.35">
      <c r="B451" s="194"/>
      <c r="C451" s="194"/>
      <c r="E451" s="137"/>
      <c r="F451" s="137"/>
      <c r="H451" s="66"/>
      <c r="I451" s="66"/>
      <c r="K451" s="55"/>
      <c r="L451" s="55"/>
    </row>
    <row r="452" spans="2:12" x14ac:dyDescent="0.35">
      <c r="B452" s="194"/>
      <c r="C452" s="194"/>
      <c r="E452" s="137"/>
      <c r="F452" s="137"/>
      <c r="H452" s="66"/>
      <c r="I452" s="66"/>
      <c r="K452" s="55"/>
      <c r="L452" s="55"/>
    </row>
    <row r="453" spans="2:12" x14ac:dyDescent="0.35">
      <c r="B453" s="194"/>
      <c r="C453" s="194"/>
      <c r="E453" s="137"/>
      <c r="F453" s="137"/>
      <c r="H453" s="66"/>
      <c r="I453" s="66"/>
      <c r="K453" s="55"/>
      <c r="L453" s="55"/>
    </row>
    <row r="454" spans="2:12" x14ac:dyDescent="0.35">
      <c r="B454" s="194"/>
      <c r="C454" s="194"/>
      <c r="E454" s="137"/>
      <c r="F454" s="137"/>
      <c r="H454" s="66"/>
      <c r="I454" s="66"/>
      <c r="K454" s="55"/>
      <c r="L454" s="55"/>
    </row>
    <row r="455" spans="2:12" x14ac:dyDescent="0.35">
      <c r="B455" s="194"/>
      <c r="C455" s="194"/>
      <c r="E455" s="137"/>
      <c r="F455" s="137"/>
      <c r="H455" s="66"/>
      <c r="I455" s="66"/>
      <c r="K455" s="55"/>
      <c r="L455" s="55"/>
    </row>
    <row r="456" spans="2:12" x14ac:dyDescent="0.35">
      <c r="B456" s="194"/>
      <c r="C456" s="194"/>
      <c r="E456" s="137"/>
      <c r="F456" s="137"/>
      <c r="H456" s="66"/>
      <c r="I456" s="66"/>
      <c r="K456" s="55"/>
      <c r="L456" s="55"/>
    </row>
    <row r="457" spans="2:12" x14ac:dyDescent="0.35">
      <c r="B457" s="194"/>
      <c r="C457" s="194"/>
      <c r="E457" s="137"/>
      <c r="F457" s="137"/>
      <c r="H457" s="66"/>
      <c r="I457" s="66"/>
      <c r="K457" s="55"/>
      <c r="L457" s="55"/>
    </row>
    <row r="458" spans="2:12" x14ac:dyDescent="0.35">
      <c r="B458" s="194"/>
      <c r="C458" s="194"/>
      <c r="E458" s="137"/>
      <c r="F458" s="137"/>
      <c r="H458" s="66"/>
      <c r="I458" s="66"/>
      <c r="K458" s="55"/>
      <c r="L458" s="55"/>
    </row>
    <row r="459" spans="2:12" x14ac:dyDescent="0.35">
      <c r="B459" s="194"/>
      <c r="C459" s="194"/>
      <c r="E459" s="137"/>
      <c r="F459" s="137"/>
      <c r="H459" s="66"/>
      <c r="I459" s="66"/>
      <c r="K459" s="55"/>
      <c r="L459" s="55"/>
    </row>
    <row r="460" spans="2:12" x14ac:dyDescent="0.35">
      <c r="B460" s="194"/>
      <c r="C460" s="194"/>
      <c r="E460" s="137"/>
      <c r="F460" s="137"/>
      <c r="H460" s="66"/>
      <c r="I460" s="66"/>
      <c r="K460" s="55"/>
      <c r="L460" s="55"/>
    </row>
    <row r="461" spans="2:12" x14ac:dyDescent="0.35">
      <c r="B461" s="194"/>
      <c r="C461" s="194"/>
      <c r="E461" s="137"/>
      <c r="F461" s="137"/>
      <c r="H461" s="66"/>
      <c r="I461" s="66"/>
      <c r="K461" s="55"/>
      <c r="L461" s="55"/>
    </row>
    <row r="462" spans="2:12" x14ac:dyDescent="0.35">
      <c r="B462" s="194"/>
      <c r="C462" s="194"/>
      <c r="E462" s="137"/>
      <c r="F462" s="137"/>
      <c r="H462" s="66"/>
      <c r="I462" s="66"/>
      <c r="K462" s="55"/>
      <c r="L462" s="55"/>
    </row>
    <row r="463" spans="2:12" x14ac:dyDescent="0.35">
      <c r="B463" s="194"/>
      <c r="C463" s="194"/>
      <c r="E463" s="137"/>
      <c r="F463" s="137"/>
      <c r="H463" s="66"/>
      <c r="I463" s="66"/>
      <c r="K463" s="55"/>
      <c r="L463" s="55"/>
    </row>
    <row r="464" spans="2:12" x14ac:dyDescent="0.35">
      <c r="B464" s="194"/>
      <c r="C464" s="194"/>
      <c r="E464" s="137"/>
      <c r="F464" s="137"/>
      <c r="H464" s="66"/>
      <c r="I464" s="66"/>
      <c r="K464" s="55"/>
      <c r="L464" s="55"/>
    </row>
    <row r="465" spans="2:12" x14ac:dyDescent="0.35">
      <c r="B465" s="194"/>
      <c r="C465" s="194"/>
      <c r="E465" s="137"/>
      <c r="F465" s="137"/>
      <c r="H465" s="66"/>
      <c r="I465" s="66"/>
      <c r="K465" s="55"/>
      <c r="L465" s="55"/>
    </row>
    <row r="466" spans="2:12" x14ac:dyDescent="0.35">
      <c r="B466" s="194"/>
      <c r="C466" s="194"/>
      <c r="E466" s="137"/>
      <c r="F466" s="137"/>
      <c r="H466" s="66"/>
      <c r="I466" s="66"/>
      <c r="K466" s="55"/>
      <c r="L466" s="55"/>
    </row>
    <row r="467" spans="2:12" x14ac:dyDescent="0.35">
      <c r="B467" s="194"/>
      <c r="C467" s="194"/>
      <c r="E467" s="137"/>
      <c r="F467" s="137"/>
      <c r="H467" s="66"/>
      <c r="I467" s="66"/>
      <c r="K467" s="55"/>
      <c r="L467" s="55"/>
    </row>
    <row r="468" spans="2:12" x14ac:dyDescent="0.35">
      <c r="B468" s="194"/>
      <c r="C468" s="194"/>
      <c r="E468" s="137"/>
      <c r="F468" s="137"/>
      <c r="H468" s="66"/>
      <c r="I468" s="66"/>
      <c r="K468" s="55"/>
      <c r="L468" s="55"/>
    </row>
    <row r="469" spans="2:12" x14ac:dyDescent="0.35">
      <c r="B469" s="194"/>
      <c r="C469" s="194"/>
      <c r="E469" s="137"/>
      <c r="F469" s="137"/>
      <c r="H469" s="66"/>
      <c r="I469" s="66"/>
      <c r="K469" s="55"/>
      <c r="L469" s="55"/>
    </row>
    <row r="470" spans="2:12" x14ac:dyDescent="0.35">
      <c r="B470" s="194"/>
      <c r="C470" s="194"/>
      <c r="E470" s="137"/>
      <c r="F470" s="137"/>
      <c r="H470" s="66"/>
      <c r="I470" s="66"/>
      <c r="K470" s="55"/>
      <c r="L470" s="55"/>
    </row>
    <row r="471" spans="2:12" x14ac:dyDescent="0.35">
      <c r="B471" s="194"/>
      <c r="C471" s="194"/>
      <c r="E471" s="137"/>
      <c r="F471" s="137"/>
      <c r="H471" s="66"/>
      <c r="I471" s="66"/>
      <c r="K471" s="55"/>
      <c r="L471" s="55"/>
    </row>
    <row r="472" spans="2:12" x14ac:dyDescent="0.35">
      <c r="B472" s="194"/>
      <c r="C472" s="194"/>
      <c r="E472" s="137"/>
      <c r="F472" s="137"/>
      <c r="H472" s="66"/>
      <c r="I472" s="66"/>
      <c r="K472" s="55"/>
      <c r="L472" s="55"/>
    </row>
    <row r="473" spans="2:12" x14ac:dyDescent="0.35">
      <c r="B473" s="194"/>
      <c r="C473" s="194"/>
      <c r="E473" s="137"/>
      <c r="F473" s="137"/>
      <c r="H473" s="66"/>
      <c r="I473" s="66"/>
      <c r="K473" s="55"/>
      <c r="L473" s="55"/>
    </row>
    <row r="474" spans="2:12" x14ac:dyDescent="0.35">
      <c r="B474" s="194"/>
      <c r="C474" s="194"/>
      <c r="E474" s="137"/>
      <c r="F474" s="137"/>
      <c r="H474" s="66"/>
      <c r="I474" s="66"/>
      <c r="K474" s="55"/>
      <c r="L474" s="55"/>
    </row>
    <row r="475" spans="2:12" x14ac:dyDescent="0.35">
      <c r="B475" s="194"/>
      <c r="C475" s="194"/>
      <c r="E475" s="137"/>
      <c r="F475" s="137"/>
      <c r="H475" s="66"/>
      <c r="I475" s="66"/>
      <c r="K475" s="55"/>
      <c r="L475" s="55"/>
    </row>
    <row r="476" spans="2:12" x14ac:dyDescent="0.35">
      <c r="B476" s="194"/>
      <c r="C476" s="194"/>
      <c r="E476" s="137"/>
      <c r="F476" s="137"/>
      <c r="H476" s="66"/>
      <c r="I476" s="66"/>
      <c r="K476" s="55"/>
      <c r="L476" s="55"/>
    </row>
    <row r="477" spans="2:12" x14ac:dyDescent="0.35">
      <c r="B477" s="194"/>
      <c r="C477" s="194"/>
      <c r="E477" s="137"/>
      <c r="F477" s="137"/>
      <c r="H477" s="66"/>
      <c r="I477" s="66"/>
      <c r="K477" s="55"/>
      <c r="L477" s="55"/>
    </row>
    <row r="478" spans="2:12" x14ac:dyDescent="0.35">
      <c r="B478" s="194"/>
      <c r="C478" s="194"/>
      <c r="E478" s="137"/>
      <c r="F478" s="137"/>
      <c r="H478" s="66"/>
      <c r="I478" s="66"/>
      <c r="K478" s="55"/>
      <c r="L478" s="55"/>
    </row>
    <row r="479" spans="2:12" x14ac:dyDescent="0.35">
      <c r="B479" s="194"/>
      <c r="C479" s="194"/>
      <c r="E479" s="137"/>
      <c r="F479" s="137"/>
      <c r="H479" s="66"/>
      <c r="I479" s="66"/>
      <c r="K479" s="55"/>
      <c r="L479" s="55"/>
    </row>
    <row r="480" spans="2:12" x14ac:dyDescent="0.35">
      <c r="B480" s="194"/>
      <c r="C480" s="194"/>
      <c r="E480" s="137"/>
      <c r="F480" s="137"/>
      <c r="H480" s="66"/>
      <c r="I480" s="66"/>
      <c r="K480" s="55"/>
      <c r="L480" s="55"/>
    </row>
    <row r="481" spans="2:12" x14ac:dyDescent="0.35">
      <c r="B481" s="194"/>
      <c r="C481" s="194"/>
      <c r="E481" s="137"/>
      <c r="F481" s="137"/>
      <c r="H481" s="66"/>
      <c r="I481" s="66"/>
      <c r="K481" s="55"/>
      <c r="L481" s="55"/>
    </row>
    <row r="482" spans="2:12" x14ac:dyDescent="0.35">
      <c r="B482" s="194"/>
      <c r="C482" s="194"/>
      <c r="E482" s="137"/>
      <c r="F482" s="137"/>
      <c r="H482" s="66"/>
      <c r="I482" s="66"/>
      <c r="K482" s="55"/>
      <c r="L482" s="55"/>
    </row>
    <row r="483" spans="2:12" x14ac:dyDescent="0.35">
      <c r="B483" s="194"/>
      <c r="C483" s="194"/>
      <c r="E483" s="137"/>
      <c r="F483" s="137"/>
      <c r="H483" s="66"/>
      <c r="I483" s="66"/>
      <c r="K483" s="55"/>
      <c r="L483" s="55"/>
    </row>
    <row r="484" spans="2:12" x14ac:dyDescent="0.35">
      <c r="B484" s="194"/>
      <c r="C484" s="194"/>
      <c r="E484" s="137"/>
      <c r="F484" s="137"/>
      <c r="H484" s="66"/>
      <c r="I484" s="66"/>
      <c r="K484" s="55"/>
      <c r="L484" s="55"/>
    </row>
    <row r="485" spans="2:12" x14ac:dyDescent="0.35">
      <c r="B485" s="194"/>
      <c r="C485" s="194"/>
      <c r="E485" s="137"/>
      <c r="F485" s="137"/>
      <c r="H485" s="66"/>
      <c r="I485" s="66"/>
      <c r="K485" s="55"/>
      <c r="L485" s="55"/>
    </row>
    <row r="486" spans="2:12" x14ac:dyDescent="0.35">
      <c r="B486" s="194"/>
      <c r="C486" s="194"/>
      <c r="E486" s="137"/>
      <c r="F486" s="137"/>
      <c r="H486" s="66"/>
      <c r="I486" s="66"/>
      <c r="K486" s="55"/>
      <c r="L486" s="55"/>
    </row>
    <row r="487" spans="2:12" x14ac:dyDescent="0.35">
      <c r="B487" s="194"/>
      <c r="C487" s="194"/>
      <c r="E487" s="137"/>
      <c r="F487" s="137"/>
      <c r="H487" s="66"/>
      <c r="I487" s="66"/>
      <c r="K487" s="55"/>
      <c r="L487" s="55"/>
    </row>
    <row r="488" spans="2:12" x14ac:dyDescent="0.35">
      <c r="B488" s="194"/>
      <c r="C488" s="194"/>
      <c r="E488" s="137"/>
      <c r="F488" s="137"/>
      <c r="H488" s="66"/>
      <c r="I488" s="66"/>
      <c r="K488" s="55"/>
      <c r="L488" s="55"/>
    </row>
    <row r="489" spans="2:12" x14ac:dyDescent="0.35">
      <c r="B489" s="194"/>
      <c r="C489" s="194"/>
      <c r="E489" s="137"/>
      <c r="F489" s="137"/>
      <c r="H489" s="66"/>
      <c r="I489" s="66"/>
      <c r="K489" s="55"/>
      <c r="L489" s="55"/>
    </row>
    <row r="490" spans="2:12" x14ac:dyDescent="0.35">
      <c r="B490" s="194"/>
      <c r="C490" s="194"/>
      <c r="E490" s="137"/>
      <c r="F490" s="137"/>
      <c r="H490" s="66"/>
      <c r="I490" s="66"/>
      <c r="K490" s="55"/>
      <c r="L490" s="55"/>
    </row>
    <row r="491" spans="2:12" x14ac:dyDescent="0.35">
      <c r="B491" s="194"/>
      <c r="C491" s="194"/>
      <c r="E491" s="137"/>
      <c r="F491" s="137"/>
      <c r="H491" s="66"/>
      <c r="I491" s="66"/>
      <c r="K491" s="55"/>
      <c r="L491" s="55"/>
    </row>
    <row r="492" spans="2:12" x14ac:dyDescent="0.35">
      <c r="B492" s="194"/>
      <c r="C492" s="194"/>
      <c r="E492" s="137"/>
      <c r="F492" s="137"/>
      <c r="H492" s="66"/>
      <c r="I492" s="66"/>
      <c r="K492" s="55"/>
      <c r="L492" s="55"/>
    </row>
    <row r="493" spans="2:12" x14ac:dyDescent="0.35">
      <c r="B493" s="194"/>
      <c r="C493" s="194"/>
      <c r="E493" s="137"/>
      <c r="F493" s="137"/>
      <c r="H493" s="66"/>
      <c r="I493" s="66"/>
      <c r="K493" s="55"/>
      <c r="L493" s="55"/>
    </row>
    <row r="494" spans="2:12" x14ac:dyDescent="0.35">
      <c r="B494" s="194"/>
      <c r="C494" s="194"/>
      <c r="E494" s="137"/>
      <c r="F494" s="137"/>
      <c r="H494" s="66"/>
      <c r="I494" s="66"/>
      <c r="K494" s="55"/>
      <c r="L494" s="55"/>
    </row>
    <row r="495" spans="2:12" x14ac:dyDescent="0.35">
      <c r="B495" s="194"/>
      <c r="C495" s="194"/>
      <c r="E495" s="137"/>
      <c r="F495" s="137"/>
      <c r="H495" s="66"/>
      <c r="I495" s="66"/>
      <c r="K495" s="55"/>
      <c r="L495" s="55"/>
    </row>
    <row r="496" spans="2:12" x14ac:dyDescent="0.35">
      <c r="B496" s="194"/>
      <c r="C496" s="194"/>
      <c r="E496" s="137"/>
      <c r="F496" s="137"/>
      <c r="H496" s="66"/>
      <c r="I496" s="66"/>
      <c r="K496" s="55"/>
      <c r="L496" s="55"/>
    </row>
    <row r="497" spans="2:12" x14ac:dyDescent="0.35">
      <c r="B497" s="194"/>
      <c r="C497" s="194"/>
      <c r="E497" s="137"/>
      <c r="F497" s="137"/>
      <c r="H497" s="66"/>
      <c r="I497" s="66"/>
      <c r="K497" s="55"/>
      <c r="L497" s="55"/>
    </row>
    <row r="498" spans="2:12" x14ac:dyDescent="0.35">
      <c r="B498" s="194"/>
      <c r="C498" s="194"/>
      <c r="E498" s="137"/>
      <c r="F498" s="137"/>
      <c r="H498" s="66"/>
      <c r="I498" s="66"/>
      <c r="K498" s="55"/>
      <c r="L498" s="55"/>
    </row>
    <row r="499" spans="2:12" x14ac:dyDescent="0.35">
      <c r="B499" s="194"/>
      <c r="C499" s="194"/>
      <c r="E499" s="137"/>
      <c r="F499" s="137"/>
      <c r="H499" s="66"/>
      <c r="I499" s="66"/>
      <c r="K499" s="55"/>
      <c r="L499" s="55"/>
    </row>
    <row r="500" spans="2:12" x14ac:dyDescent="0.35">
      <c r="B500" s="194"/>
      <c r="C500" s="194"/>
      <c r="E500" s="137"/>
      <c r="F500" s="137"/>
      <c r="H500" s="66"/>
      <c r="I500" s="66"/>
      <c r="K500" s="55"/>
      <c r="L500" s="55"/>
    </row>
    <row r="501" spans="2:12" x14ac:dyDescent="0.35">
      <c r="B501" s="194"/>
      <c r="C501" s="194"/>
      <c r="E501" s="137"/>
      <c r="F501" s="137"/>
      <c r="H501" s="66"/>
      <c r="I501" s="66"/>
      <c r="K501" s="55"/>
      <c r="L501" s="55"/>
    </row>
    <row r="502" spans="2:12" x14ac:dyDescent="0.35">
      <c r="B502" s="194"/>
      <c r="C502" s="194"/>
      <c r="E502" s="137"/>
      <c r="F502" s="137"/>
      <c r="H502" s="66"/>
      <c r="I502" s="66"/>
      <c r="K502" s="55"/>
      <c r="L502" s="55"/>
    </row>
    <row r="503" spans="2:12" x14ac:dyDescent="0.35">
      <c r="B503" s="194"/>
      <c r="C503" s="194"/>
      <c r="E503" s="137"/>
      <c r="F503" s="137"/>
      <c r="H503" s="66"/>
      <c r="I503" s="66"/>
      <c r="K503" s="55"/>
      <c r="L503" s="55"/>
    </row>
    <row r="504" spans="2:12" x14ac:dyDescent="0.35">
      <c r="B504" s="194"/>
      <c r="C504" s="194"/>
      <c r="E504" s="137"/>
      <c r="F504" s="137"/>
      <c r="H504" s="66"/>
      <c r="I504" s="66"/>
      <c r="K504" s="55"/>
      <c r="L504" s="55"/>
    </row>
    <row r="505" spans="2:12" x14ac:dyDescent="0.35">
      <c r="B505" s="194"/>
      <c r="C505" s="194"/>
      <c r="E505" s="137"/>
      <c r="F505" s="137"/>
      <c r="H505" s="66"/>
      <c r="I505" s="66"/>
      <c r="K505" s="55"/>
      <c r="L505" s="55"/>
    </row>
    <row r="506" spans="2:12" x14ac:dyDescent="0.35">
      <c r="B506" s="194"/>
      <c r="C506" s="194"/>
      <c r="E506" s="137"/>
      <c r="F506" s="137"/>
      <c r="H506" s="66"/>
      <c r="I506" s="66"/>
      <c r="K506" s="55"/>
      <c r="L506" s="55"/>
    </row>
    <row r="507" spans="2:12" x14ac:dyDescent="0.35">
      <c r="B507" s="194"/>
      <c r="C507" s="194"/>
      <c r="E507" s="137"/>
      <c r="F507" s="137"/>
      <c r="H507" s="66"/>
      <c r="I507" s="66"/>
      <c r="K507" s="55"/>
      <c r="L507" s="55"/>
    </row>
    <row r="508" spans="2:12" x14ac:dyDescent="0.35">
      <c r="B508" s="194"/>
      <c r="C508" s="194"/>
      <c r="E508" s="137"/>
      <c r="F508" s="137"/>
      <c r="H508" s="66"/>
      <c r="I508" s="66"/>
      <c r="K508" s="55"/>
      <c r="L508" s="55"/>
    </row>
    <row r="509" spans="2:12" x14ac:dyDescent="0.35">
      <c r="B509" s="194"/>
      <c r="C509" s="194"/>
      <c r="E509" s="137"/>
      <c r="F509" s="137"/>
      <c r="H509" s="66"/>
      <c r="I509" s="66"/>
      <c r="K509" s="55"/>
      <c r="L509" s="55"/>
    </row>
    <row r="510" spans="2:12" x14ac:dyDescent="0.35">
      <c r="B510" s="194"/>
      <c r="C510" s="194"/>
      <c r="E510" s="137"/>
      <c r="F510" s="137"/>
      <c r="H510" s="66"/>
      <c r="I510" s="66"/>
      <c r="K510" s="55"/>
      <c r="L510" s="55"/>
    </row>
    <row r="511" spans="2:12" x14ac:dyDescent="0.35">
      <c r="B511" s="194"/>
      <c r="C511" s="194"/>
      <c r="E511" s="137"/>
      <c r="F511" s="137"/>
      <c r="H511" s="66"/>
      <c r="I511" s="66"/>
      <c r="K511" s="55"/>
      <c r="L511" s="55"/>
    </row>
    <row r="512" spans="2:12" x14ac:dyDescent="0.35">
      <c r="B512" s="194"/>
      <c r="C512" s="194"/>
      <c r="E512" s="137"/>
      <c r="F512" s="137"/>
      <c r="H512" s="66"/>
      <c r="I512" s="66"/>
      <c r="K512" s="55"/>
      <c r="L512" s="55"/>
    </row>
    <row r="513" spans="2:12" x14ac:dyDescent="0.35">
      <c r="B513" s="194"/>
      <c r="C513" s="194"/>
      <c r="E513" s="137"/>
      <c r="F513" s="137"/>
      <c r="H513" s="66"/>
      <c r="I513" s="66"/>
      <c r="K513" s="55"/>
      <c r="L513" s="55"/>
    </row>
    <row r="514" spans="2:12" x14ac:dyDescent="0.35">
      <c r="B514" s="194"/>
      <c r="C514" s="194"/>
      <c r="E514" s="137"/>
      <c r="F514" s="137"/>
      <c r="H514" s="66"/>
      <c r="I514" s="66"/>
      <c r="K514" s="55"/>
      <c r="L514" s="55"/>
    </row>
    <row r="515" spans="2:12" x14ac:dyDescent="0.35">
      <c r="B515" s="194"/>
      <c r="C515" s="194"/>
      <c r="E515" s="137"/>
      <c r="F515" s="137"/>
      <c r="H515" s="66"/>
      <c r="I515" s="66"/>
      <c r="K515" s="55"/>
      <c r="L515" s="55"/>
    </row>
    <row r="516" spans="2:12" x14ac:dyDescent="0.35">
      <c r="B516" s="194"/>
      <c r="C516" s="194"/>
      <c r="E516" s="137"/>
      <c r="F516" s="137"/>
      <c r="H516" s="66"/>
      <c r="I516" s="66"/>
      <c r="K516" s="55"/>
      <c r="L516" s="55"/>
    </row>
    <row r="517" spans="2:12" x14ac:dyDescent="0.35">
      <c r="B517" s="194"/>
      <c r="C517" s="194"/>
      <c r="E517" s="137"/>
      <c r="F517" s="137"/>
      <c r="H517" s="66"/>
      <c r="I517" s="66"/>
      <c r="K517" s="55"/>
      <c r="L517" s="55"/>
    </row>
    <row r="518" spans="2:12" x14ac:dyDescent="0.35">
      <c r="B518" s="194"/>
      <c r="C518" s="194"/>
      <c r="E518" s="137"/>
      <c r="F518" s="137"/>
      <c r="H518" s="66"/>
      <c r="I518" s="66"/>
      <c r="K518" s="55"/>
      <c r="L518" s="55"/>
    </row>
    <row r="519" spans="2:12" x14ac:dyDescent="0.35">
      <c r="B519" s="194"/>
      <c r="C519" s="194"/>
      <c r="E519" s="137"/>
      <c r="F519" s="137"/>
      <c r="H519" s="66"/>
      <c r="I519" s="66"/>
      <c r="K519" s="55"/>
      <c r="L519" s="55"/>
    </row>
    <row r="520" spans="2:12" x14ac:dyDescent="0.35">
      <c r="B520" s="194"/>
      <c r="C520" s="194"/>
      <c r="E520" s="137"/>
      <c r="F520" s="137"/>
      <c r="H520" s="66"/>
      <c r="I520" s="66"/>
      <c r="K520" s="55"/>
      <c r="L520" s="55"/>
    </row>
    <row r="521" spans="2:12" x14ac:dyDescent="0.35">
      <c r="B521" s="194"/>
      <c r="C521" s="194"/>
      <c r="E521" s="137"/>
      <c r="F521" s="137"/>
      <c r="H521" s="66"/>
      <c r="I521" s="66"/>
      <c r="K521" s="55"/>
      <c r="L521" s="55"/>
    </row>
    <row r="522" spans="2:12" x14ac:dyDescent="0.35">
      <c r="B522" s="194"/>
      <c r="C522" s="194"/>
      <c r="E522" s="137"/>
      <c r="F522" s="137"/>
      <c r="H522" s="66"/>
      <c r="I522" s="66"/>
      <c r="K522" s="55"/>
      <c r="L522" s="55"/>
    </row>
    <row r="523" spans="2:12" x14ac:dyDescent="0.35">
      <c r="B523" s="194"/>
      <c r="C523" s="194"/>
      <c r="E523" s="137"/>
      <c r="F523" s="137"/>
      <c r="H523" s="66"/>
      <c r="I523" s="66"/>
      <c r="K523" s="55"/>
      <c r="L523" s="55"/>
    </row>
    <row r="524" spans="2:12" x14ac:dyDescent="0.35">
      <c r="B524" s="194"/>
      <c r="C524" s="194"/>
      <c r="E524" s="137"/>
      <c r="F524" s="137"/>
      <c r="H524" s="66"/>
      <c r="I524" s="66"/>
      <c r="K524" s="55"/>
      <c r="L524" s="55"/>
    </row>
    <row r="525" spans="2:12" x14ac:dyDescent="0.35">
      <c r="B525" s="194"/>
      <c r="C525" s="194"/>
      <c r="E525" s="137"/>
      <c r="F525" s="137"/>
      <c r="H525" s="66"/>
      <c r="I525" s="66"/>
      <c r="K525" s="55"/>
      <c r="L525" s="55"/>
    </row>
    <row r="526" spans="2:12" x14ac:dyDescent="0.35">
      <c r="B526" s="194"/>
      <c r="C526" s="194"/>
      <c r="E526" s="137"/>
      <c r="F526" s="137"/>
      <c r="H526" s="66"/>
      <c r="I526" s="66"/>
      <c r="K526" s="55"/>
      <c r="L526" s="55"/>
    </row>
    <row r="527" spans="2:12" x14ac:dyDescent="0.35">
      <c r="B527" s="194"/>
      <c r="C527" s="194"/>
      <c r="E527" s="137"/>
      <c r="F527" s="137"/>
      <c r="H527" s="66"/>
      <c r="I527" s="66"/>
      <c r="K527" s="55"/>
      <c r="L527" s="55"/>
    </row>
    <row r="528" spans="2:12" x14ac:dyDescent="0.35">
      <c r="B528" s="194"/>
      <c r="C528" s="194"/>
      <c r="E528" s="137"/>
      <c r="F528" s="137"/>
      <c r="H528" s="66"/>
      <c r="I528" s="66"/>
      <c r="K528" s="55"/>
      <c r="L528" s="55"/>
    </row>
    <row r="529" spans="2:12" x14ac:dyDescent="0.35">
      <c r="B529" s="194"/>
      <c r="C529" s="194"/>
      <c r="E529" s="137"/>
      <c r="F529" s="137"/>
      <c r="H529" s="66"/>
      <c r="I529" s="66"/>
      <c r="K529" s="55"/>
      <c r="L529" s="55"/>
    </row>
    <row r="530" spans="2:12" x14ac:dyDescent="0.35">
      <c r="B530" s="194"/>
      <c r="C530" s="194"/>
      <c r="E530" s="137"/>
      <c r="F530" s="137"/>
      <c r="H530" s="66"/>
      <c r="I530" s="66"/>
      <c r="K530" s="55"/>
      <c r="L530" s="55"/>
    </row>
    <row r="531" spans="2:12" x14ac:dyDescent="0.35">
      <c r="B531" s="194"/>
      <c r="C531" s="194"/>
      <c r="E531" s="137"/>
      <c r="F531" s="137"/>
      <c r="H531" s="66"/>
      <c r="I531" s="66"/>
      <c r="K531" s="55"/>
      <c r="L531" s="55"/>
    </row>
    <row r="532" spans="2:12" x14ac:dyDescent="0.35">
      <c r="B532" s="194"/>
      <c r="C532" s="194"/>
      <c r="E532" s="137"/>
      <c r="F532" s="137"/>
      <c r="H532" s="66"/>
      <c r="I532" s="66"/>
      <c r="K532" s="55"/>
      <c r="L532" s="55"/>
    </row>
    <row r="533" spans="2:12" x14ac:dyDescent="0.35">
      <c r="B533" s="194"/>
      <c r="C533" s="194"/>
      <c r="E533" s="137"/>
      <c r="F533" s="137"/>
      <c r="H533" s="66"/>
      <c r="I533" s="66"/>
      <c r="K533" s="55"/>
      <c r="L533" s="55"/>
    </row>
    <row r="534" spans="2:12" x14ac:dyDescent="0.35">
      <c r="B534" s="194"/>
      <c r="C534" s="194"/>
      <c r="E534" s="137"/>
      <c r="F534" s="137"/>
      <c r="H534" s="66"/>
      <c r="I534" s="66"/>
      <c r="K534" s="55"/>
      <c r="L534" s="55"/>
    </row>
    <row r="535" spans="2:12" x14ac:dyDescent="0.35">
      <c r="B535" s="194"/>
      <c r="C535" s="194"/>
      <c r="E535" s="137"/>
      <c r="F535" s="137"/>
      <c r="H535" s="66"/>
      <c r="I535" s="66"/>
      <c r="K535" s="55"/>
      <c r="L535" s="55"/>
    </row>
    <row r="536" spans="2:12" x14ac:dyDescent="0.35">
      <c r="B536" s="194"/>
      <c r="C536" s="194"/>
      <c r="E536" s="137"/>
      <c r="F536" s="137"/>
      <c r="H536" s="66"/>
      <c r="I536" s="66"/>
      <c r="K536" s="55"/>
      <c r="L536" s="55"/>
    </row>
    <row r="537" spans="2:12" x14ac:dyDescent="0.35">
      <c r="B537" s="194"/>
      <c r="C537" s="194"/>
      <c r="E537" s="137"/>
      <c r="F537" s="137"/>
      <c r="H537" s="66"/>
      <c r="I537" s="66"/>
      <c r="K537" s="55"/>
      <c r="L537" s="55"/>
    </row>
    <row r="538" spans="2:12" x14ac:dyDescent="0.35">
      <c r="B538" s="194"/>
      <c r="C538" s="194"/>
      <c r="E538" s="137"/>
      <c r="F538" s="137"/>
      <c r="H538" s="66"/>
      <c r="I538" s="66"/>
      <c r="K538" s="55"/>
      <c r="L538" s="55"/>
    </row>
    <row r="539" spans="2:12" x14ac:dyDescent="0.35">
      <c r="B539" s="194"/>
      <c r="C539" s="194"/>
      <c r="E539" s="137"/>
      <c r="F539" s="137"/>
      <c r="H539" s="66"/>
      <c r="I539" s="66"/>
      <c r="K539" s="55"/>
      <c r="L539" s="55"/>
    </row>
    <row r="540" spans="2:12" x14ac:dyDescent="0.35">
      <c r="B540" s="194"/>
      <c r="C540" s="194"/>
      <c r="E540" s="137"/>
      <c r="F540" s="137"/>
      <c r="H540" s="66"/>
      <c r="I540" s="66"/>
      <c r="K540" s="55"/>
      <c r="L540" s="55"/>
    </row>
    <row r="541" spans="2:12" x14ac:dyDescent="0.35">
      <c r="B541" s="194"/>
      <c r="C541" s="194"/>
      <c r="E541" s="137"/>
      <c r="F541" s="137"/>
      <c r="H541" s="66"/>
      <c r="I541" s="66"/>
      <c r="K541" s="55"/>
      <c r="L541" s="55"/>
    </row>
    <row r="542" spans="2:12" x14ac:dyDescent="0.35">
      <c r="B542" s="194"/>
      <c r="C542" s="194"/>
      <c r="E542" s="137"/>
      <c r="F542" s="137"/>
      <c r="H542" s="66"/>
      <c r="I542" s="66"/>
      <c r="K542" s="55"/>
      <c r="L542" s="55"/>
    </row>
    <row r="543" spans="2:12" x14ac:dyDescent="0.35">
      <c r="B543" s="194"/>
      <c r="C543" s="194"/>
      <c r="E543" s="137"/>
      <c r="F543" s="137"/>
      <c r="H543" s="66"/>
      <c r="I543" s="66"/>
      <c r="K543" s="55"/>
      <c r="L543" s="55"/>
    </row>
    <row r="544" spans="2:12" x14ac:dyDescent="0.35">
      <c r="B544" s="194"/>
      <c r="C544" s="194"/>
      <c r="E544" s="137"/>
      <c r="F544" s="137"/>
      <c r="H544" s="66"/>
      <c r="I544" s="66"/>
      <c r="K544" s="55"/>
      <c r="L544" s="55"/>
    </row>
    <row r="545" spans="2:12" x14ac:dyDescent="0.35">
      <c r="B545" s="194"/>
      <c r="C545" s="194"/>
      <c r="E545" s="137"/>
      <c r="F545" s="137"/>
      <c r="H545" s="66"/>
      <c r="I545" s="66"/>
      <c r="K545" s="55"/>
      <c r="L545" s="55"/>
    </row>
    <row r="546" spans="2:12" x14ac:dyDescent="0.35">
      <c r="B546" s="194"/>
      <c r="C546" s="194"/>
      <c r="E546" s="137"/>
      <c r="F546" s="137"/>
      <c r="H546" s="66"/>
      <c r="I546" s="66"/>
      <c r="K546" s="55"/>
      <c r="L546" s="55"/>
    </row>
    <row r="547" spans="2:12" x14ac:dyDescent="0.35">
      <c r="B547" s="194"/>
      <c r="C547" s="194"/>
      <c r="E547" s="137"/>
      <c r="F547" s="137"/>
      <c r="H547" s="66"/>
      <c r="I547" s="66"/>
      <c r="K547" s="55"/>
      <c r="L547" s="55"/>
    </row>
    <row r="548" spans="2:12" x14ac:dyDescent="0.35">
      <c r="B548" s="194"/>
      <c r="C548" s="194"/>
      <c r="E548" s="137"/>
      <c r="F548" s="137"/>
      <c r="H548" s="66"/>
      <c r="I548" s="66"/>
      <c r="K548" s="55"/>
      <c r="L548" s="55"/>
    </row>
    <row r="549" spans="2:12" x14ac:dyDescent="0.35">
      <c r="B549" s="194"/>
      <c r="C549" s="194"/>
      <c r="E549" s="137"/>
      <c r="F549" s="137"/>
      <c r="H549" s="66"/>
      <c r="I549" s="66"/>
      <c r="K549" s="55"/>
      <c r="L549" s="55"/>
    </row>
    <row r="550" spans="2:12" x14ac:dyDescent="0.35">
      <c r="B550" s="194"/>
      <c r="C550" s="194"/>
      <c r="E550" s="137"/>
      <c r="F550" s="137"/>
      <c r="H550" s="66"/>
      <c r="I550" s="66"/>
      <c r="K550" s="55"/>
      <c r="L550" s="55"/>
    </row>
    <row r="551" spans="2:12" x14ac:dyDescent="0.35">
      <c r="B551" s="194"/>
      <c r="C551" s="194"/>
      <c r="E551" s="137"/>
      <c r="F551" s="137"/>
      <c r="H551" s="66"/>
      <c r="I551" s="66"/>
      <c r="K551" s="55"/>
      <c r="L551" s="55"/>
    </row>
    <row r="552" spans="2:12" x14ac:dyDescent="0.35">
      <c r="B552" s="194"/>
      <c r="C552" s="194"/>
      <c r="E552" s="137"/>
      <c r="F552" s="137"/>
      <c r="H552" s="66"/>
      <c r="I552" s="66"/>
      <c r="K552" s="55"/>
      <c r="L552" s="55"/>
    </row>
    <row r="553" spans="2:12" x14ac:dyDescent="0.35">
      <c r="B553" s="194"/>
      <c r="C553" s="194"/>
      <c r="E553" s="137"/>
      <c r="F553" s="137"/>
      <c r="H553" s="66"/>
      <c r="I553" s="66"/>
      <c r="K553" s="55"/>
      <c r="L553" s="55"/>
    </row>
    <row r="554" spans="2:12" x14ac:dyDescent="0.35">
      <c r="B554" s="194"/>
      <c r="C554" s="194"/>
      <c r="E554" s="137"/>
      <c r="F554" s="137"/>
      <c r="H554" s="66"/>
      <c r="I554" s="66"/>
      <c r="K554" s="55"/>
      <c r="L554" s="55"/>
    </row>
    <row r="555" spans="2:12" x14ac:dyDescent="0.35">
      <c r="B555" s="194"/>
      <c r="C555" s="194"/>
      <c r="E555" s="137"/>
      <c r="F555" s="137"/>
      <c r="H555" s="66"/>
      <c r="I555" s="66"/>
      <c r="K555" s="55"/>
      <c r="L555" s="55"/>
    </row>
    <row r="556" spans="2:12" x14ac:dyDescent="0.35">
      <c r="B556" s="194"/>
      <c r="C556" s="194"/>
      <c r="E556" s="137"/>
      <c r="F556" s="137"/>
      <c r="H556" s="66"/>
      <c r="I556" s="66"/>
      <c r="K556" s="55"/>
      <c r="L556" s="55"/>
    </row>
    <row r="557" spans="2:12" x14ac:dyDescent="0.35">
      <c r="B557" s="194"/>
      <c r="C557" s="194"/>
      <c r="E557" s="137"/>
      <c r="F557" s="137"/>
      <c r="H557" s="66"/>
      <c r="I557" s="66"/>
      <c r="K557" s="55"/>
      <c r="L557" s="55"/>
    </row>
    <row r="558" spans="2:12" x14ac:dyDescent="0.35">
      <c r="B558" s="194"/>
      <c r="C558" s="194"/>
      <c r="E558" s="137"/>
      <c r="F558" s="137"/>
      <c r="H558" s="66"/>
      <c r="I558" s="66"/>
      <c r="K558" s="55"/>
      <c r="L558" s="55"/>
    </row>
    <row r="559" spans="2:12" x14ac:dyDescent="0.35">
      <c r="B559" s="194"/>
      <c r="C559" s="194"/>
      <c r="E559" s="137"/>
      <c r="F559" s="137"/>
      <c r="H559" s="66"/>
      <c r="I559" s="66"/>
      <c r="K559" s="55"/>
      <c r="L559" s="55"/>
    </row>
    <row r="560" spans="2:12" x14ac:dyDescent="0.35">
      <c r="B560" s="194"/>
      <c r="C560" s="194"/>
      <c r="E560" s="137"/>
      <c r="F560" s="137"/>
      <c r="H560" s="66"/>
      <c r="I560" s="66"/>
      <c r="K560" s="55"/>
      <c r="L560" s="55"/>
    </row>
    <row r="561" spans="2:12" x14ac:dyDescent="0.35">
      <c r="B561" s="194"/>
      <c r="C561" s="194"/>
      <c r="E561" s="137"/>
      <c r="F561" s="137"/>
      <c r="H561" s="66"/>
      <c r="I561" s="66"/>
      <c r="K561" s="55"/>
      <c r="L561" s="55"/>
    </row>
    <row r="562" spans="2:12" x14ac:dyDescent="0.35">
      <c r="B562" s="194"/>
      <c r="C562" s="194"/>
      <c r="E562" s="137"/>
      <c r="F562" s="137"/>
      <c r="H562" s="66"/>
      <c r="I562" s="66"/>
      <c r="K562" s="55"/>
      <c r="L562" s="55"/>
    </row>
    <row r="563" spans="2:12" x14ac:dyDescent="0.35">
      <c r="B563" s="194"/>
      <c r="C563" s="194"/>
      <c r="E563" s="137"/>
      <c r="F563" s="137"/>
      <c r="H563" s="66"/>
      <c r="I563" s="66"/>
      <c r="K563" s="55"/>
      <c r="L563" s="55"/>
    </row>
    <row r="564" spans="2:12" x14ac:dyDescent="0.35">
      <c r="B564" s="194"/>
      <c r="C564" s="194"/>
      <c r="E564" s="137"/>
      <c r="F564" s="137"/>
      <c r="H564" s="66"/>
      <c r="I564" s="66"/>
      <c r="K564" s="55"/>
      <c r="L564" s="55"/>
    </row>
    <row r="565" spans="2:12" x14ac:dyDescent="0.35">
      <c r="B565" s="194"/>
      <c r="C565" s="194"/>
      <c r="E565" s="137"/>
      <c r="F565" s="137"/>
      <c r="H565" s="66"/>
      <c r="I565" s="66"/>
      <c r="K565" s="55"/>
      <c r="L565" s="55"/>
    </row>
    <row r="566" spans="2:12" x14ac:dyDescent="0.35">
      <c r="B566" s="194"/>
      <c r="C566" s="194"/>
      <c r="E566" s="137"/>
      <c r="F566" s="137"/>
      <c r="H566" s="66"/>
      <c r="I566" s="66"/>
      <c r="K566" s="55"/>
      <c r="L566" s="55"/>
    </row>
    <row r="567" spans="2:12" x14ac:dyDescent="0.35">
      <c r="B567" s="194"/>
      <c r="C567" s="194"/>
      <c r="E567" s="137"/>
      <c r="F567" s="137"/>
      <c r="H567" s="66"/>
      <c r="I567" s="66"/>
      <c r="K567" s="55"/>
      <c r="L567" s="55"/>
    </row>
    <row r="568" spans="2:12" x14ac:dyDescent="0.35">
      <c r="B568" s="194"/>
      <c r="C568" s="194"/>
      <c r="E568" s="137"/>
      <c r="F568" s="137"/>
      <c r="H568" s="66"/>
      <c r="I568" s="66"/>
      <c r="K568" s="55"/>
      <c r="L568" s="55"/>
    </row>
    <row r="569" spans="2:12" x14ac:dyDescent="0.35">
      <c r="B569" s="194"/>
      <c r="C569" s="194"/>
      <c r="E569" s="137"/>
      <c r="F569" s="137"/>
      <c r="H569" s="66"/>
      <c r="I569" s="66"/>
      <c r="K569" s="55"/>
      <c r="L569" s="55"/>
    </row>
    <row r="570" spans="2:12" x14ac:dyDescent="0.35">
      <c r="B570" s="194"/>
      <c r="C570" s="194"/>
      <c r="E570" s="137"/>
      <c r="F570" s="137"/>
      <c r="H570" s="66"/>
      <c r="I570" s="66"/>
      <c r="K570" s="55"/>
      <c r="L570" s="55"/>
    </row>
    <row r="571" spans="2:12" x14ac:dyDescent="0.35">
      <c r="B571" s="194"/>
      <c r="C571" s="194"/>
      <c r="E571" s="137"/>
      <c r="F571" s="137"/>
      <c r="H571" s="66"/>
      <c r="I571" s="66"/>
      <c r="K571" s="55"/>
      <c r="L571" s="55"/>
    </row>
    <row r="572" spans="2:12" x14ac:dyDescent="0.35">
      <c r="B572" s="194"/>
      <c r="C572" s="194"/>
      <c r="E572" s="137"/>
      <c r="F572" s="137"/>
      <c r="H572" s="66"/>
      <c r="I572" s="66"/>
      <c r="K572" s="55"/>
      <c r="L572" s="55"/>
    </row>
    <row r="573" spans="2:12" x14ac:dyDescent="0.35">
      <c r="B573" s="194"/>
      <c r="C573" s="194"/>
      <c r="E573" s="137"/>
      <c r="F573" s="137"/>
      <c r="H573" s="66"/>
      <c r="I573" s="66"/>
      <c r="K573" s="55"/>
      <c r="L573" s="55"/>
    </row>
    <row r="574" spans="2:12" x14ac:dyDescent="0.35">
      <c r="B574" s="194"/>
      <c r="C574" s="194"/>
      <c r="E574" s="137"/>
      <c r="F574" s="137"/>
      <c r="H574" s="66"/>
      <c r="I574" s="66"/>
      <c r="K574" s="55"/>
      <c r="L574" s="55"/>
    </row>
    <row r="575" spans="2:12" x14ac:dyDescent="0.35">
      <c r="B575" s="194"/>
      <c r="C575" s="194"/>
      <c r="E575" s="137"/>
      <c r="F575" s="137"/>
      <c r="H575" s="66"/>
      <c r="I575" s="66"/>
      <c r="K575" s="55"/>
      <c r="L575" s="55"/>
    </row>
    <row r="576" spans="2:12" x14ac:dyDescent="0.35">
      <c r="B576" s="194"/>
      <c r="C576" s="194"/>
      <c r="E576" s="137"/>
      <c r="F576" s="137"/>
      <c r="H576" s="66"/>
      <c r="I576" s="66"/>
      <c r="K576" s="55"/>
      <c r="L576" s="55"/>
    </row>
    <row r="577" spans="2:12" x14ac:dyDescent="0.35">
      <c r="B577" s="194"/>
      <c r="C577" s="194"/>
      <c r="E577" s="137"/>
      <c r="F577" s="137"/>
      <c r="H577" s="66"/>
      <c r="I577" s="66"/>
      <c r="K577" s="55"/>
      <c r="L577" s="55"/>
    </row>
    <row r="578" spans="2:12" x14ac:dyDescent="0.35">
      <c r="B578" s="194"/>
      <c r="C578" s="194"/>
      <c r="E578" s="137"/>
      <c r="F578" s="137"/>
      <c r="H578" s="66"/>
      <c r="I578" s="66"/>
      <c r="K578" s="55"/>
      <c r="L578" s="55"/>
    </row>
    <row r="579" spans="2:12" x14ac:dyDescent="0.35">
      <c r="B579" s="194"/>
      <c r="C579" s="194"/>
      <c r="E579" s="137"/>
      <c r="F579" s="137"/>
      <c r="H579" s="66"/>
      <c r="I579" s="66"/>
      <c r="K579" s="55"/>
      <c r="L579" s="55"/>
    </row>
    <row r="580" spans="2:12" x14ac:dyDescent="0.35">
      <c r="B580" s="194"/>
      <c r="C580" s="194"/>
      <c r="E580" s="137"/>
      <c r="F580" s="137"/>
      <c r="H580" s="66"/>
      <c r="I580" s="66"/>
      <c r="K580" s="55"/>
      <c r="L580" s="55"/>
    </row>
    <row r="581" spans="2:12" x14ac:dyDescent="0.35">
      <c r="B581" s="194"/>
      <c r="C581" s="194"/>
      <c r="E581" s="137"/>
      <c r="F581" s="137"/>
      <c r="H581" s="66"/>
      <c r="I581" s="66"/>
      <c r="K581" s="55"/>
      <c r="L581" s="55"/>
    </row>
    <row r="582" spans="2:12" x14ac:dyDescent="0.35">
      <c r="B582" s="194"/>
      <c r="C582" s="194"/>
      <c r="E582" s="137"/>
      <c r="F582" s="137"/>
      <c r="H582" s="66"/>
      <c r="I582" s="66"/>
      <c r="K582" s="55"/>
      <c r="L582" s="55"/>
    </row>
    <row r="583" spans="2:12" x14ac:dyDescent="0.35">
      <c r="B583" s="194"/>
      <c r="C583" s="194"/>
      <c r="E583" s="137"/>
      <c r="F583" s="137"/>
      <c r="H583" s="66"/>
      <c r="I583" s="66"/>
      <c r="K583" s="55"/>
      <c r="L583" s="55"/>
    </row>
    <row r="584" spans="2:12" x14ac:dyDescent="0.35">
      <c r="B584" s="194"/>
      <c r="C584" s="194"/>
      <c r="E584" s="137"/>
      <c r="F584" s="137"/>
      <c r="H584" s="66"/>
      <c r="I584" s="66"/>
      <c r="K584" s="55"/>
      <c r="L584" s="55"/>
    </row>
    <row r="585" spans="2:12" x14ac:dyDescent="0.35">
      <c r="B585" s="194"/>
      <c r="C585" s="194"/>
      <c r="E585" s="137"/>
      <c r="F585" s="137"/>
      <c r="H585" s="66"/>
      <c r="I585" s="66"/>
      <c r="K585" s="55"/>
      <c r="L585" s="55"/>
    </row>
    <row r="586" spans="2:12" x14ac:dyDescent="0.35">
      <c r="B586" s="194"/>
      <c r="C586" s="194"/>
      <c r="E586" s="137"/>
      <c r="F586" s="137"/>
      <c r="H586" s="66"/>
      <c r="I586" s="66"/>
      <c r="K586" s="55"/>
      <c r="L586" s="55"/>
    </row>
    <row r="587" spans="2:12" x14ac:dyDescent="0.35">
      <c r="B587" s="194"/>
      <c r="C587" s="194"/>
      <c r="E587" s="137"/>
      <c r="F587" s="137"/>
      <c r="H587" s="66"/>
      <c r="I587" s="66"/>
      <c r="K587" s="55"/>
      <c r="L587" s="55"/>
    </row>
    <row r="588" spans="2:12" x14ac:dyDescent="0.35">
      <c r="B588" s="194"/>
      <c r="C588" s="194"/>
      <c r="E588" s="137"/>
      <c r="F588" s="137"/>
      <c r="H588" s="66"/>
      <c r="I588" s="66"/>
      <c r="K588" s="55"/>
      <c r="L588" s="55"/>
    </row>
    <row r="589" spans="2:12" x14ac:dyDescent="0.35">
      <c r="B589" s="194"/>
      <c r="C589" s="194"/>
      <c r="E589" s="137"/>
      <c r="F589" s="137"/>
      <c r="H589" s="66"/>
      <c r="I589" s="66"/>
      <c r="K589" s="55"/>
      <c r="L589" s="55"/>
    </row>
    <row r="590" spans="2:12" x14ac:dyDescent="0.35">
      <c r="B590" s="194"/>
      <c r="C590" s="194"/>
      <c r="E590" s="137"/>
      <c r="F590" s="137"/>
      <c r="H590" s="66"/>
      <c r="I590" s="66"/>
      <c r="K590" s="55"/>
      <c r="L590" s="55"/>
    </row>
    <row r="591" spans="2:12" x14ac:dyDescent="0.35">
      <c r="B591" s="194"/>
      <c r="C591" s="194"/>
      <c r="E591" s="137"/>
      <c r="F591" s="137"/>
      <c r="H591" s="66"/>
      <c r="I591" s="66"/>
      <c r="K591" s="55"/>
      <c r="L591" s="55"/>
    </row>
    <row r="592" spans="2:12" x14ac:dyDescent="0.35">
      <c r="B592" s="194"/>
      <c r="C592" s="194"/>
      <c r="E592" s="137"/>
      <c r="F592" s="137"/>
      <c r="H592" s="66"/>
      <c r="I592" s="66"/>
      <c r="K592" s="55"/>
      <c r="L592" s="55"/>
    </row>
    <row r="593" spans="2:12" x14ac:dyDescent="0.35">
      <c r="B593" s="194"/>
      <c r="C593" s="194"/>
      <c r="E593" s="137"/>
      <c r="F593" s="137"/>
      <c r="H593" s="66"/>
      <c r="I593" s="66"/>
      <c r="K593" s="55"/>
      <c r="L593" s="55"/>
    </row>
    <row r="594" spans="2:12" x14ac:dyDescent="0.35">
      <c r="B594" s="194"/>
      <c r="C594" s="194"/>
      <c r="E594" s="137"/>
      <c r="F594" s="137"/>
      <c r="H594" s="66"/>
      <c r="I594" s="66"/>
      <c r="K594" s="55"/>
      <c r="L594" s="55"/>
    </row>
    <row r="595" spans="2:12" x14ac:dyDescent="0.35">
      <c r="B595" s="194"/>
      <c r="C595" s="194"/>
      <c r="E595" s="137"/>
      <c r="F595" s="137"/>
      <c r="H595" s="66"/>
      <c r="I595" s="66"/>
      <c r="K595" s="55"/>
      <c r="L595" s="55"/>
    </row>
    <row r="596" spans="2:12" x14ac:dyDescent="0.35">
      <c r="B596" s="194"/>
      <c r="C596" s="194"/>
      <c r="E596" s="137"/>
      <c r="F596" s="137"/>
      <c r="H596" s="66"/>
      <c r="I596" s="66"/>
      <c r="K596" s="55"/>
      <c r="L596" s="55"/>
    </row>
    <row r="597" spans="2:12" x14ac:dyDescent="0.35">
      <c r="B597" s="194"/>
      <c r="C597" s="194"/>
      <c r="E597" s="137"/>
      <c r="F597" s="137"/>
      <c r="H597" s="66"/>
      <c r="I597" s="66"/>
      <c r="K597" s="55"/>
      <c r="L597" s="55"/>
    </row>
    <row r="598" spans="2:12" x14ac:dyDescent="0.35">
      <c r="B598" s="194"/>
      <c r="C598" s="194"/>
      <c r="E598" s="137"/>
      <c r="F598" s="137"/>
      <c r="H598" s="66"/>
      <c r="I598" s="66"/>
      <c r="K598" s="55"/>
      <c r="L598" s="55"/>
    </row>
    <row r="599" spans="2:12" x14ac:dyDescent="0.35">
      <c r="B599" s="194"/>
      <c r="C599" s="194"/>
      <c r="E599" s="137"/>
      <c r="F599" s="137"/>
      <c r="H599" s="66"/>
      <c r="I599" s="66"/>
      <c r="K599" s="55"/>
      <c r="L599" s="55"/>
    </row>
    <row r="600" spans="2:12" x14ac:dyDescent="0.35">
      <c r="B600" s="194"/>
      <c r="C600" s="194"/>
      <c r="E600" s="137"/>
      <c r="F600" s="137"/>
      <c r="H600" s="66"/>
      <c r="I600" s="66"/>
      <c r="K600" s="55"/>
      <c r="L600" s="55"/>
    </row>
    <row r="601" spans="2:12" x14ac:dyDescent="0.35">
      <c r="B601" s="194"/>
      <c r="C601" s="194"/>
      <c r="E601" s="137"/>
      <c r="F601" s="137"/>
      <c r="H601" s="66"/>
      <c r="I601" s="66"/>
      <c r="K601" s="55"/>
      <c r="L601" s="55"/>
    </row>
    <row r="602" spans="2:12" x14ac:dyDescent="0.35">
      <c r="B602" s="194"/>
      <c r="C602" s="194"/>
      <c r="E602" s="137"/>
      <c r="F602" s="137"/>
      <c r="H602" s="66"/>
      <c r="I602" s="66"/>
      <c r="K602" s="55"/>
      <c r="L602" s="55"/>
    </row>
    <row r="603" spans="2:12" x14ac:dyDescent="0.35">
      <c r="B603" s="194"/>
      <c r="C603" s="194"/>
      <c r="E603" s="137"/>
      <c r="F603" s="137"/>
      <c r="H603" s="66"/>
      <c r="I603" s="66"/>
      <c r="K603" s="55"/>
      <c r="L603" s="55"/>
    </row>
    <row r="604" spans="2:12" x14ac:dyDescent="0.35">
      <c r="B604" s="194"/>
      <c r="C604" s="194"/>
      <c r="E604" s="137"/>
      <c r="F604" s="137"/>
      <c r="H604" s="66"/>
      <c r="I604" s="66"/>
      <c r="K604" s="55"/>
      <c r="L604" s="55"/>
    </row>
    <row r="605" spans="2:12" x14ac:dyDescent="0.35">
      <c r="B605" s="194"/>
      <c r="C605" s="194"/>
      <c r="E605" s="137"/>
      <c r="F605" s="137"/>
      <c r="H605" s="66"/>
      <c r="I605" s="66"/>
      <c r="K605" s="55"/>
      <c r="L605" s="55"/>
    </row>
    <row r="606" spans="2:12" x14ac:dyDescent="0.35">
      <c r="B606" s="194"/>
      <c r="C606" s="194"/>
      <c r="E606" s="137"/>
      <c r="F606" s="137"/>
      <c r="H606" s="66"/>
      <c r="I606" s="66"/>
      <c r="K606" s="55"/>
      <c r="L606" s="55"/>
    </row>
    <row r="607" spans="2:12" x14ac:dyDescent="0.35">
      <c r="B607" s="194"/>
      <c r="C607" s="194"/>
      <c r="E607" s="137"/>
      <c r="F607" s="137"/>
      <c r="H607" s="66"/>
      <c r="I607" s="66"/>
      <c r="K607" s="55"/>
      <c r="L607" s="55"/>
    </row>
    <row r="608" spans="2:12" x14ac:dyDescent="0.35">
      <c r="B608" s="194"/>
      <c r="C608" s="194"/>
      <c r="E608" s="137"/>
      <c r="F608" s="137"/>
      <c r="H608" s="66"/>
      <c r="I608" s="66"/>
      <c r="K608" s="55"/>
      <c r="L608" s="55"/>
    </row>
    <row r="609" spans="2:12" x14ac:dyDescent="0.35">
      <c r="B609" s="194"/>
      <c r="C609" s="194"/>
      <c r="E609" s="137"/>
      <c r="F609" s="137"/>
      <c r="H609" s="66"/>
      <c r="I609" s="66"/>
      <c r="K609" s="55"/>
      <c r="L609" s="55"/>
    </row>
    <row r="610" spans="2:12" x14ac:dyDescent="0.35">
      <c r="B610" s="194"/>
      <c r="C610" s="194"/>
      <c r="E610" s="137"/>
      <c r="F610" s="137"/>
      <c r="H610" s="66"/>
      <c r="I610" s="66"/>
      <c r="K610" s="55"/>
      <c r="L610" s="55"/>
    </row>
    <row r="611" spans="2:12" x14ac:dyDescent="0.35">
      <c r="B611" s="194"/>
      <c r="C611" s="194"/>
      <c r="E611" s="137"/>
      <c r="F611" s="137"/>
      <c r="H611" s="66"/>
      <c r="I611" s="66"/>
      <c r="K611" s="55"/>
      <c r="L611" s="55"/>
    </row>
    <row r="612" spans="2:12" x14ac:dyDescent="0.35">
      <c r="B612" s="194"/>
      <c r="C612" s="194"/>
      <c r="E612" s="137"/>
      <c r="F612" s="137"/>
      <c r="H612" s="66"/>
      <c r="I612" s="66"/>
      <c r="K612" s="55"/>
      <c r="L612" s="55"/>
    </row>
    <row r="613" spans="2:12" x14ac:dyDescent="0.35">
      <c r="B613" s="194"/>
      <c r="C613" s="194"/>
      <c r="E613" s="137"/>
      <c r="F613" s="137"/>
      <c r="H613" s="66"/>
      <c r="I613" s="66"/>
      <c r="K613" s="55"/>
      <c r="L613" s="55"/>
    </row>
    <row r="614" spans="2:12" x14ac:dyDescent="0.35">
      <c r="B614" s="194"/>
      <c r="C614" s="194"/>
      <c r="E614" s="137"/>
      <c r="F614" s="137"/>
      <c r="H614" s="66"/>
      <c r="I614" s="66"/>
      <c r="K614" s="55"/>
      <c r="L614" s="55"/>
    </row>
    <row r="615" spans="2:12" x14ac:dyDescent="0.35">
      <c r="B615" s="194"/>
      <c r="C615" s="194"/>
      <c r="E615" s="137"/>
      <c r="F615" s="137"/>
      <c r="H615" s="66"/>
      <c r="I615" s="66"/>
      <c r="K615" s="55"/>
      <c r="L615" s="55"/>
    </row>
    <row r="616" spans="2:12" x14ac:dyDescent="0.35">
      <c r="B616" s="194"/>
      <c r="C616" s="194"/>
      <c r="E616" s="137"/>
      <c r="F616" s="137"/>
      <c r="H616" s="66"/>
      <c r="I616" s="66"/>
      <c r="K616" s="55"/>
      <c r="L616" s="55"/>
    </row>
    <row r="617" spans="2:12" x14ac:dyDescent="0.35">
      <c r="B617" s="194"/>
      <c r="C617" s="194"/>
      <c r="E617" s="137"/>
      <c r="F617" s="137"/>
      <c r="H617" s="66"/>
      <c r="I617" s="66"/>
      <c r="K617" s="55"/>
      <c r="L617" s="55"/>
    </row>
    <row r="618" spans="2:12" x14ac:dyDescent="0.35">
      <c r="B618" s="194"/>
      <c r="C618" s="194"/>
      <c r="E618" s="137"/>
      <c r="F618" s="137"/>
      <c r="H618" s="66"/>
      <c r="I618" s="66"/>
      <c r="K618" s="55"/>
      <c r="L618" s="55"/>
    </row>
    <row r="619" spans="2:12" x14ac:dyDescent="0.35">
      <c r="B619" s="194"/>
      <c r="C619" s="194"/>
      <c r="E619" s="137"/>
      <c r="F619" s="137"/>
      <c r="H619" s="66"/>
      <c r="I619" s="66"/>
      <c r="K619" s="55"/>
      <c r="L619" s="55"/>
    </row>
    <row r="620" spans="2:12" x14ac:dyDescent="0.35">
      <c r="B620" s="194"/>
      <c r="C620" s="194"/>
      <c r="E620" s="137"/>
      <c r="F620" s="137"/>
      <c r="H620" s="66"/>
      <c r="I620" s="66"/>
      <c r="K620" s="55"/>
      <c r="L620" s="55"/>
    </row>
    <row r="621" spans="2:12" x14ac:dyDescent="0.35">
      <c r="B621" s="194"/>
      <c r="C621" s="194"/>
      <c r="E621" s="137"/>
      <c r="F621" s="137"/>
      <c r="H621" s="66"/>
      <c r="I621" s="66"/>
      <c r="K621" s="55"/>
      <c r="L621" s="55"/>
    </row>
    <row r="622" spans="2:12" x14ac:dyDescent="0.35">
      <c r="B622" s="194"/>
      <c r="C622" s="194"/>
      <c r="E622" s="137"/>
      <c r="F622" s="137"/>
      <c r="H622" s="66"/>
      <c r="I622" s="66"/>
      <c r="K622" s="55"/>
      <c r="L622" s="55"/>
    </row>
    <row r="623" spans="2:12" x14ac:dyDescent="0.35">
      <c r="B623" s="194"/>
      <c r="C623" s="194"/>
      <c r="E623" s="137"/>
      <c r="F623" s="137"/>
      <c r="H623" s="66"/>
      <c r="I623" s="66"/>
      <c r="K623" s="55"/>
      <c r="L623" s="55"/>
    </row>
    <row r="624" spans="2:12" x14ac:dyDescent="0.35">
      <c r="B624" s="194"/>
      <c r="C624" s="194"/>
      <c r="E624" s="137"/>
      <c r="F624" s="137"/>
      <c r="H624" s="66"/>
      <c r="I624" s="66"/>
      <c r="K624" s="55"/>
      <c r="L624" s="55"/>
    </row>
    <row r="625" spans="2:12" x14ac:dyDescent="0.35">
      <c r="B625" s="194"/>
      <c r="C625" s="194"/>
      <c r="E625" s="137"/>
      <c r="F625" s="137"/>
      <c r="H625" s="66"/>
      <c r="I625" s="66"/>
      <c r="K625" s="55"/>
      <c r="L625" s="55"/>
    </row>
    <row r="626" spans="2:12" x14ac:dyDescent="0.35">
      <c r="B626" s="194"/>
      <c r="C626" s="194"/>
      <c r="E626" s="137"/>
      <c r="F626" s="137"/>
      <c r="H626" s="66"/>
      <c r="I626" s="66"/>
      <c r="K626" s="55"/>
      <c r="L626" s="55"/>
    </row>
    <row r="627" spans="2:12" x14ac:dyDescent="0.35">
      <c r="B627" s="194"/>
      <c r="C627" s="194"/>
      <c r="E627" s="137"/>
      <c r="F627" s="137"/>
      <c r="H627" s="66"/>
      <c r="I627" s="66"/>
      <c r="K627" s="55"/>
      <c r="L627" s="55"/>
    </row>
    <row r="628" spans="2:12" x14ac:dyDescent="0.35">
      <c r="B628" s="194"/>
      <c r="C628" s="194"/>
      <c r="E628" s="137"/>
      <c r="F628" s="137"/>
      <c r="H628" s="66"/>
      <c r="I628" s="66"/>
      <c r="K628" s="55"/>
      <c r="L628" s="55"/>
    </row>
    <row r="629" spans="2:12" x14ac:dyDescent="0.35">
      <c r="B629" s="194"/>
      <c r="C629" s="194"/>
      <c r="E629" s="137"/>
      <c r="F629" s="137"/>
      <c r="H629" s="66"/>
      <c r="I629" s="66"/>
      <c r="K629" s="55"/>
      <c r="L629" s="55"/>
    </row>
    <row r="630" spans="2:12" x14ac:dyDescent="0.35">
      <c r="B630" s="194"/>
      <c r="C630" s="194"/>
      <c r="E630" s="137"/>
      <c r="F630" s="137"/>
      <c r="H630" s="66"/>
      <c r="I630" s="66"/>
      <c r="K630" s="55"/>
      <c r="L630" s="55"/>
    </row>
    <row r="631" spans="2:12" x14ac:dyDescent="0.35">
      <c r="B631" s="194"/>
      <c r="C631" s="194"/>
      <c r="E631" s="137"/>
      <c r="F631" s="137"/>
      <c r="H631" s="66"/>
      <c r="I631" s="66"/>
      <c r="K631" s="55"/>
      <c r="L631" s="55"/>
    </row>
    <row r="632" spans="2:12" x14ac:dyDescent="0.35">
      <c r="B632" s="194"/>
      <c r="C632" s="194"/>
      <c r="E632" s="137"/>
      <c r="F632" s="137"/>
      <c r="H632" s="66"/>
      <c r="I632" s="66"/>
      <c r="K632" s="55"/>
      <c r="L632" s="55"/>
    </row>
    <row r="633" spans="2:12" x14ac:dyDescent="0.35">
      <c r="B633" s="194"/>
      <c r="C633" s="194"/>
      <c r="E633" s="137"/>
      <c r="F633" s="137"/>
      <c r="H633" s="66"/>
      <c r="I633" s="66"/>
      <c r="K633" s="55"/>
      <c r="L633" s="55"/>
    </row>
    <row r="634" spans="2:12" x14ac:dyDescent="0.35">
      <c r="B634" s="194"/>
      <c r="C634" s="194"/>
      <c r="E634" s="137"/>
      <c r="F634" s="137"/>
      <c r="H634" s="66"/>
      <c r="I634" s="66"/>
      <c r="K634" s="55"/>
      <c r="L634" s="55"/>
    </row>
    <row r="635" spans="2:12" x14ac:dyDescent="0.35">
      <c r="B635" s="194"/>
      <c r="C635" s="194"/>
      <c r="E635" s="137"/>
      <c r="F635" s="137"/>
      <c r="H635" s="66"/>
      <c r="I635" s="66"/>
      <c r="K635" s="55"/>
      <c r="L635" s="55"/>
    </row>
    <row r="636" spans="2:12" x14ac:dyDescent="0.35">
      <c r="B636" s="194"/>
      <c r="C636" s="194"/>
      <c r="E636" s="137"/>
      <c r="F636" s="137"/>
      <c r="H636" s="66"/>
      <c r="I636" s="66"/>
      <c r="K636" s="55"/>
      <c r="L636" s="55"/>
    </row>
    <row r="637" spans="2:12" x14ac:dyDescent="0.35">
      <c r="B637" s="194"/>
      <c r="C637" s="194"/>
      <c r="E637" s="137"/>
      <c r="F637" s="137"/>
      <c r="H637" s="66"/>
      <c r="I637" s="66"/>
      <c r="K637" s="55"/>
      <c r="L637" s="55"/>
    </row>
    <row r="638" spans="2:12" x14ac:dyDescent="0.35">
      <c r="B638" s="194"/>
      <c r="C638" s="194"/>
      <c r="E638" s="137"/>
      <c r="F638" s="137"/>
      <c r="H638" s="66"/>
      <c r="I638" s="66"/>
      <c r="K638" s="55"/>
      <c r="L638" s="55"/>
    </row>
    <row r="639" spans="2:12" x14ac:dyDescent="0.35">
      <c r="B639" s="194"/>
      <c r="C639" s="194"/>
      <c r="E639" s="137"/>
      <c r="F639" s="137"/>
      <c r="H639" s="66"/>
      <c r="I639" s="66"/>
      <c r="K639" s="55"/>
      <c r="L639" s="55"/>
    </row>
    <row r="640" spans="2:12" x14ac:dyDescent="0.35">
      <c r="B640" s="194"/>
      <c r="C640" s="194"/>
      <c r="E640" s="137"/>
      <c r="F640" s="137"/>
      <c r="H640" s="66"/>
      <c r="I640" s="66"/>
      <c r="K640" s="55"/>
      <c r="L640" s="55"/>
    </row>
    <row r="641" spans="2:12" x14ac:dyDescent="0.35">
      <c r="B641" s="194"/>
      <c r="C641" s="194"/>
      <c r="E641" s="137"/>
      <c r="F641" s="137"/>
      <c r="H641" s="66"/>
      <c r="I641" s="66"/>
      <c r="K641" s="55"/>
      <c r="L641" s="55"/>
    </row>
    <row r="642" spans="2:12" x14ac:dyDescent="0.35">
      <c r="B642" s="194"/>
      <c r="C642" s="194"/>
      <c r="E642" s="137"/>
      <c r="F642" s="137"/>
      <c r="H642" s="66"/>
      <c r="I642" s="66"/>
      <c r="K642" s="55"/>
      <c r="L642" s="55"/>
    </row>
    <row r="643" spans="2:12" x14ac:dyDescent="0.35">
      <c r="B643" s="194"/>
      <c r="C643" s="194"/>
      <c r="E643" s="137"/>
      <c r="F643" s="137"/>
      <c r="H643" s="66"/>
      <c r="I643" s="66"/>
      <c r="K643" s="55"/>
      <c r="L643" s="55"/>
    </row>
    <row r="644" spans="2:12" x14ac:dyDescent="0.35">
      <c r="B644" s="194"/>
      <c r="C644" s="194"/>
      <c r="E644" s="137"/>
      <c r="F644" s="137"/>
      <c r="H644" s="66"/>
      <c r="I644" s="66"/>
      <c r="K644" s="55"/>
      <c r="L644" s="55"/>
    </row>
    <row r="645" spans="2:12" x14ac:dyDescent="0.35">
      <c r="B645" s="194"/>
      <c r="C645" s="194"/>
      <c r="E645" s="137"/>
      <c r="F645" s="137"/>
      <c r="H645" s="66"/>
      <c r="I645" s="66"/>
      <c r="K645" s="55"/>
      <c r="L645" s="55"/>
    </row>
    <row r="646" spans="2:12" x14ac:dyDescent="0.35">
      <c r="B646" s="194"/>
      <c r="C646" s="194"/>
      <c r="E646" s="137"/>
      <c r="F646" s="137"/>
      <c r="H646" s="66"/>
      <c r="I646" s="66"/>
      <c r="K646" s="55"/>
      <c r="L646" s="55"/>
    </row>
    <row r="647" spans="2:12" x14ac:dyDescent="0.35">
      <c r="B647" s="194"/>
      <c r="C647" s="194"/>
      <c r="E647" s="137"/>
      <c r="F647" s="137"/>
      <c r="H647" s="66"/>
      <c r="I647" s="66"/>
      <c r="K647" s="55"/>
      <c r="L647" s="55"/>
    </row>
    <row r="648" spans="2:12" x14ac:dyDescent="0.35">
      <c r="B648" s="194"/>
      <c r="C648" s="194"/>
      <c r="E648" s="137"/>
      <c r="F648" s="137"/>
      <c r="H648" s="66"/>
      <c r="I648" s="66"/>
      <c r="K648" s="55"/>
      <c r="L648" s="55"/>
    </row>
    <row r="649" spans="2:12" x14ac:dyDescent="0.35">
      <c r="B649" s="194"/>
      <c r="C649" s="194"/>
      <c r="E649" s="137"/>
      <c r="F649" s="137"/>
      <c r="H649" s="66"/>
      <c r="I649" s="66"/>
      <c r="K649" s="55"/>
      <c r="L649" s="55"/>
    </row>
    <row r="650" spans="2:12" x14ac:dyDescent="0.35">
      <c r="B650" s="194"/>
      <c r="C650" s="194"/>
      <c r="E650" s="137"/>
      <c r="F650" s="137"/>
      <c r="H650" s="66"/>
      <c r="I650" s="66"/>
      <c r="K650" s="55"/>
      <c r="L650" s="55"/>
    </row>
    <row r="651" spans="2:12" x14ac:dyDescent="0.35">
      <c r="B651" s="194"/>
      <c r="C651" s="194"/>
      <c r="E651" s="137"/>
      <c r="F651" s="137"/>
      <c r="H651" s="66"/>
      <c r="I651" s="66"/>
      <c r="K651" s="55"/>
      <c r="L651" s="55"/>
    </row>
    <row r="652" spans="2:12" x14ac:dyDescent="0.35">
      <c r="B652" s="194"/>
      <c r="C652" s="194"/>
      <c r="E652" s="137"/>
      <c r="F652" s="137"/>
      <c r="H652" s="66"/>
      <c r="I652" s="66"/>
      <c r="K652" s="55"/>
      <c r="L652" s="55"/>
    </row>
    <row r="653" spans="2:12" x14ac:dyDescent="0.35">
      <c r="B653" s="194"/>
      <c r="C653" s="194"/>
      <c r="E653" s="137"/>
      <c r="F653" s="137"/>
      <c r="H653" s="66"/>
      <c r="I653" s="66"/>
      <c r="K653" s="55"/>
      <c r="L653" s="55"/>
    </row>
    <row r="654" spans="2:12" x14ac:dyDescent="0.35">
      <c r="B654" s="194"/>
      <c r="C654" s="194"/>
      <c r="E654" s="137"/>
      <c r="F654" s="137"/>
      <c r="H654" s="66"/>
      <c r="I654" s="66"/>
      <c r="K654" s="55"/>
      <c r="L654" s="55"/>
    </row>
    <row r="655" spans="2:12" x14ac:dyDescent="0.35">
      <c r="B655" s="194"/>
      <c r="C655" s="194"/>
      <c r="E655" s="137"/>
      <c r="F655" s="137"/>
      <c r="H655" s="66"/>
      <c r="I655" s="66"/>
      <c r="K655" s="55"/>
      <c r="L655" s="55"/>
    </row>
    <row r="656" spans="2:12" x14ac:dyDescent="0.35">
      <c r="B656" s="194"/>
      <c r="C656" s="194"/>
      <c r="E656" s="137"/>
      <c r="F656" s="137"/>
      <c r="H656" s="66"/>
      <c r="I656" s="66"/>
      <c r="K656" s="55"/>
      <c r="L656" s="55"/>
    </row>
    <row r="657" spans="2:12" x14ac:dyDescent="0.35">
      <c r="B657" s="194"/>
      <c r="C657" s="194"/>
      <c r="E657" s="137"/>
      <c r="F657" s="137"/>
      <c r="H657" s="66"/>
      <c r="I657" s="66"/>
      <c r="K657" s="55"/>
      <c r="L657" s="55"/>
    </row>
    <row r="658" spans="2:12" x14ac:dyDescent="0.35">
      <c r="B658" s="194"/>
      <c r="C658" s="194"/>
      <c r="E658" s="137"/>
      <c r="F658" s="137"/>
      <c r="H658" s="66"/>
      <c r="I658" s="66"/>
      <c r="K658" s="55"/>
      <c r="L658" s="55"/>
    </row>
    <row r="659" spans="2:12" x14ac:dyDescent="0.35">
      <c r="B659" s="194"/>
      <c r="C659" s="194"/>
      <c r="E659" s="137"/>
      <c r="F659" s="137"/>
      <c r="H659" s="66"/>
      <c r="I659" s="66"/>
      <c r="K659" s="55"/>
      <c r="L659" s="55"/>
    </row>
    <row r="660" spans="2:12" x14ac:dyDescent="0.35">
      <c r="B660" s="194"/>
      <c r="C660" s="194"/>
      <c r="E660" s="137"/>
      <c r="F660" s="137"/>
      <c r="H660" s="66"/>
      <c r="I660" s="66"/>
      <c r="K660" s="55"/>
      <c r="L660" s="55"/>
    </row>
    <row r="661" spans="2:12" x14ac:dyDescent="0.35">
      <c r="B661" s="194"/>
      <c r="C661" s="194"/>
      <c r="E661" s="137"/>
      <c r="F661" s="137"/>
      <c r="H661" s="66"/>
      <c r="I661" s="66"/>
      <c r="K661" s="55"/>
      <c r="L661" s="55"/>
    </row>
    <row r="662" spans="2:12" x14ac:dyDescent="0.35">
      <c r="B662" s="194"/>
      <c r="C662" s="194"/>
      <c r="E662" s="137"/>
      <c r="F662" s="137"/>
      <c r="H662" s="66"/>
      <c r="I662" s="66"/>
      <c r="K662" s="55"/>
      <c r="L662" s="55"/>
    </row>
    <row r="663" spans="2:12" x14ac:dyDescent="0.35">
      <c r="B663" s="194"/>
      <c r="C663" s="194"/>
      <c r="E663" s="137"/>
      <c r="F663" s="137"/>
      <c r="H663" s="66"/>
      <c r="I663" s="66"/>
      <c r="K663" s="55"/>
      <c r="L663" s="55"/>
    </row>
    <row r="664" spans="2:12" x14ac:dyDescent="0.35">
      <c r="B664" s="194"/>
      <c r="C664" s="194"/>
      <c r="E664" s="137"/>
      <c r="F664" s="137"/>
      <c r="H664" s="66"/>
      <c r="I664" s="66"/>
      <c r="K664" s="55"/>
      <c r="L664" s="55"/>
    </row>
    <row r="665" spans="2:12" x14ac:dyDescent="0.35">
      <c r="B665" s="194"/>
      <c r="C665" s="194"/>
      <c r="E665" s="137"/>
      <c r="F665" s="137"/>
      <c r="H665" s="66"/>
      <c r="I665" s="66"/>
      <c r="K665" s="55"/>
      <c r="L665" s="55"/>
    </row>
    <row r="666" spans="2:12" x14ac:dyDescent="0.35">
      <c r="B666" s="194"/>
      <c r="C666" s="194"/>
      <c r="E666" s="137"/>
      <c r="F666" s="137"/>
      <c r="H666" s="66"/>
      <c r="I666" s="66"/>
      <c r="K666" s="55"/>
      <c r="L666" s="55"/>
    </row>
    <row r="667" spans="2:12" x14ac:dyDescent="0.35">
      <c r="B667" s="194"/>
      <c r="C667" s="194"/>
      <c r="E667" s="137"/>
      <c r="F667" s="137"/>
      <c r="H667" s="66"/>
      <c r="I667" s="66"/>
      <c r="K667" s="55"/>
      <c r="L667" s="55"/>
    </row>
    <row r="668" spans="2:12" x14ac:dyDescent="0.35">
      <c r="B668" s="194"/>
      <c r="C668" s="194"/>
      <c r="E668" s="137"/>
      <c r="F668" s="137"/>
      <c r="H668" s="66"/>
      <c r="I668" s="66"/>
      <c r="K668" s="55"/>
      <c r="L668" s="55"/>
    </row>
    <row r="669" spans="2:12" x14ac:dyDescent="0.35">
      <c r="B669" s="194"/>
      <c r="C669" s="194"/>
      <c r="E669" s="137"/>
      <c r="F669" s="137"/>
      <c r="H669" s="66"/>
      <c r="I669" s="66"/>
      <c r="K669" s="55"/>
      <c r="L669" s="55"/>
    </row>
    <row r="670" spans="2:12" x14ac:dyDescent="0.35">
      <c r="B670" s="194"/>
      <c r="C670" s="194"/>
      <c r="E670" s="137"/>
      <c r="F670" s="137"/>
      <c r="H670" s="66"/>
      <c r="I670" s="66"/>
      <c r="K670" s="55"/>
      <c r="L670" s="55"/>
    </row>
    <row r="671" spans="2:12" x14ac:dyDescent="0.35">
      <c r="B671" s="194"/>
      <c r="C671" s="194"/>
      <c r="E671" s="137"/>
      <c r="F671" s="137"/>
      <c r="H671" s="66"/>
      <c r="I671" s="66"/>
      <c r="K671" s="55"/>
      <c r="L671" s="55"/>
    </row>
    <row r="672" spans="2:12" x14ac:dyDescent="0.35">
      <c r="B672" s="194"/>
      <c r="C672" s="194"/>
      <c r="E672" s="137"/>
      <c r="F672" s="137"/>
      <c r="H672" s="66"/>
      <c r="I672" s="66"/>
      <c r="K672" s="55"/>
      <c r="L672" s="55"/>
    </row>
    <row r="673" spans="2:12" x14ac:dyDescent="0.35">
      <c r="B673" s="194"/>
      <c r="C673" s="194"/>
      <c r="E673" s="137"/>
      <c r="F673" s="137"/>
      <c r="H673" s="66"/>
      <c r="I673" s="66"/>
      <c r="K673" s="55"/>
      <c r="L673" s="55"/>
    </row>
    <row r="674" spans="2:12" x14ac:dyDescent="0.35">
      <c r="B674" s="194"/>
      <c r="C674" s="194"/>
      <c r="E674" s="137"/>
      <c r="F674" s="137"/>
      <c r="H674" s="66"/>
      <c r="I674" s="66"/>
      <c r="K674" s="55"/>
      <c r="L674" s="55"/>
    </row>
    <row r="675" spans="2:12" x14ac:dyDescent="0.35">
      <c r="B675" s="194"/>
      <c r="C675" s="194"/>
      <c r="E675" s="137"/>
      <c r="F675" s="137"/>
      <c r="H675" s="66"/>
      <c r="I675" s="66"/>
      <c r="K675" s="55"/>
      <c r="L675" s="55"/>
    </row>
    <row r="676" spans="2:12" x14ac:dyDescent="0.35">
      <c r="B676" s="194"/>
      <c r="C676" s="194"/>
      <c r="E676" s="137"/>
      <c r="F676" s="137"/>
      <c r="H676" s="66"/>
      <c r="I676" s="66"/>
      <c r="K676" s="55"/>
      <c r="L676" s="55"/>
    </row>
    <row r="677" spans="2:12" x14ac:dyDescent="0.35">
      <c r="B677" s="194"/>
      <c r="C677" s="194"/>
      <c r="E677" s="137"/>
      <c r="F677" s="137"/>
      <c r="H677" s="66"/>
      <c r="I677" s="66"/>
      <c r="K677" s="55"/>
      <c r="L677" s="55"/>
    </row>
    <row r="678" spans="2:12" x14ac:dyDescent="0.35">
      <c r="B678" s="194"/>
      <c r="C678" s="194"/>
      <c r="E678" s="137"/>
      <c r="F678" s="137"/>
      <c r="H678" s="66"/>
      <c r="I678" s="66"/>
      <c r="K678" s="55"/>
      <c r="L678" s="55"/>
    </row>
    <row r="679" spans="2:12" x14ac:dyDescent="0.35">
      <c r="B679" s="194"/>
      <c r="C679" s="194"/>
      <c r="E679" s="137"/>
      <c r="F679" s="137"/>
      <c r="H679" s="66"/>
      <c r="I679" s="66"/>
      <c r="K679" s="55"/>
      <c r="L679" s="55"/>
    </row>
    <row r="680" spans="2:12" x14ac:dyDescent="0.35">
      <c r="B680" s="194"/>
      <c r="C680" s="194"/>
      <c r="E680" s="137"/>
      <c r="F680" s="137"/>
      <c r="H680" s="66"/>
      <c r="I680" s="66"/>
      <c r="K680" s="55"/>
      <c r="L680" s="55"/>
    </row>
    <row r="681" spans="2:12" x14ac:dyDescent="0.35">
      <c r="B681" s="194"/>
      <c r="C681" s="194"/>
      <c r="E681" s="137"/>
      <c r="F681" s="137"/>
      <c r="H681" s="66"/>
      <c r="I681" s="66"/>
      <c r="K681" s="55"/>
      <c r="L681" s="55"/>
    </row>
    <row r="682" spans="2:12" x14ac:dyDescent="0.35">
      <c r="B682" s="194"/>
      <c r="C682" s="194"/>
      <c r="E682" s="137"/>
      <c r="F682" s="137"/>
      <c r="H682" s="66"/>
      <c r="I682" s="66"/>
      <c r="K682" s="55"/>
      <c r="L682" s="55"/>
    </row>
    <row r="683" spans="2:12" x14ac:dyDescent="0.35">
      <c r="B683" s="194"/>
      <c r="C683" s="194"/>
      <c r="E683" s="137"/>
      <c r="F683" s="137"/>
      <c r="H683" s="66"/>
      <c r="I683" s="66"/>
      <c r="K683" s="55"/>
      <c r="L683" s="55"/>
    </row>
    <row r="684" spans="2:12" x14ac:dyDescent="0.35">
      <c r="B684" s="194"/>
      <c r="C684" s="194"/>
      <c r="E684" s="137"/>
      <c r="F684" s="137"/>
      <c r="H684" s="66"/>
      <c r="I684" s="66"/>
      <c r="K684" s="55"/>
      <c r="L684" s="55"/>
    </row>
    <row r="685" spans="2:12" x14ac:dyDescent="0.35">
      <c r="B685" s="194"/>
      <c r="C685" s="194"/>
      <c r="E685" s="137"/>
      <c r="F685" s="137"/>
      <c r="H685" s="66"/>
      <c r="I685" s="66"/>
      <c r="K685" s="55"/>
      <c r="L685" s="55"/>
    </row>
    <row r="686" spans="2:12" x14ac:dyDescent="0.35">
      <c r="B686" s="194"/>
      <c r="C686" s="194"/>
      <c r="E686" s="137"/>
      <c r="F686" s="137"/>
      <c r="H686" s="66"/>
      <c r="I686" s="66"/>
      <c r="K686" s="55"/>
      <c r="L686" s="55"/>
    </row>
    <row r="687" spans="2:12" x14ac:dyDescent="0.35">
      <c r="B687" s="194"/>
      <c r="C687" s="194"/>
      <c r="E687" s="137"/>
      <c r="F687" s="137"/>
      <c r="H687" s="66"/>
      <c r="I687" s="66"/>
      <c r="K687" s="55"/>
      <c r="L687" s="55"/>
    </row>
    <row r="688" spans="2:12" x14ac:dyDescent="0.35">
      <c r="B688" s="194"/>
      <c r="C688" s="194"/>
      <c r="E688" s="137"/>
      <c r="F688" s="137"/>
      <c r="H688" s="66"/>
      <c r="I688" s="66"/>
      <c r="K688" s="55"/>
      <c r="L688" s="55"/>
    </row>
    <row r="689" spans="2:12" x14ac:dyDescent="0.35">
      <c r="B689" s="194"/>
      <c r="C689" s="194"/>
      <c r="E689" s="137"/>
      <c r="F689" s="137"/>
      <c r="H689" s="66"/>
      <c r="I689" s="66"/>
      <c r="K689" s="55"/>
      <c r="L689" s="55"/>
    </row>
    <row r="690" spans="2:12" x14ac:dyDescent="0.35">
      <c r="B690" s="194"/>
      <c r="C690" s="194"/>
      <c r="E690" s="137"/>
      <c r="F690" s="137"/>
      <c r="H690" s="66"/>
      <c r="I690" s="66"/>
      <c r="K690" s="55"/>
      <c r="L690" s="55"/>
    </row>
    <row r="691" spans="2:12" x14ac:dyDescent="0.35">
      <c r="B691" s="194"/>
      <c r="C691" s="194"/>
      <c r="E691" s="137"/>
      <c r="F691" s="137"/>
      <c r="H691" s="66"/>
      <c r="I691" s="66"/>
      <c r="K691" s="55"/>
      <c r="L691" s="55"/>
    </row>
    <row r="692" spans="2:12" x14ac:dyDescent="0.35">
      <c r="B692" s="194"/>
      <c r="C692" s="194"/>
      <c r="E692" s="137"/>
      <c r="F692" s="137"/>
      <c r="H692" s="66"/>
      <c r="I692" s="66"/>
      <c r="K692" s="55"/>
      <c r="L692" s="55"/>
    </row>
    <row r="693" spans="2:12" x14ac:dyDescent="0.35">
      <c r="B693" s="194"/>
      <c r="C693" s="194"/>
      <c r="E693" s="137"/>
      <c r="F693" s="137"/>
      <c r="H693" s="66"/>
      <c r="I693" s="66"/>
      <c r="K693" s="55"/>
      <c r="L693" s="55"/>
    </row>
    <row r="694" spans="2:12" x14ac:dyDescent="0.35">
      <c r="B694" s="194"/>
      <c r="C694" s="194"/>
      <c r="E694" s="137"/>
      <c r="F694" s="137"/>
      <c r="H694" s="66"/>
      <c r="I694" s="66"/>
      <c r="K694" s="55"/>
      <c r="L694" s="55"/>
    </row>
    <row r="695" spans="2:12" x14ac:dyDescent="0.35">
      <c r="B695" s="194"/>
      <c r="C695" s="194"/>
      <c r="E695" s="137"/>
      <c r="F695" s="137"/>
      <c r="H695" s="66"/>
      <c r="I695" s="66"/>
      <c r="K695" s="55"/>
      <c r="L695" s="55"/>
    </row>
    <row r="696" spans="2:12" x14ac:dyDescent="0.35">
      <c r="B696" s="194"/>
      <c r="C696" s="194"/>
      <c r="E696" s="137"/>
      <c r="F696" s="137"/>
      <c r="H696" s="66"/>
      <c r="I696" s="66"/>
      <c r="K696" s="55"/>
      <c r="L696" s="55"/>
    </row>
    <row r="697" spans="2:12" x14ac:dyDescent="0.35">
      <c r="B697" s="194"/>
      <c r="C697" s="194"/>
      <c r="E697" s="137"/>
      <c r="F697" s="137"/>
      <c r="H697" s="66"/>
      <c r="I697" s="66"/>
      <c r="K697" s="55"/>
      <c r="L697" s="55"/>
    </row>
    <row r="698" spans="2:12" x14ac:dyDescent="0.35">
      <c r="B698" s="194"/>
      <c r="C698" s="194"/>
      <c r="E698" s="137"/>
      <c r="F698" s="137"/>
      <c r="H698" s="66"/>
      <c r="I698" s="66"/>
      <c r="K698" s="55"/>
      <c r="L698" s="55"/>
    </row>
    <row r="699" spans="2:12" x14ac:dyDescent="0.35">
      <c r="B699" s="194"/>
      <c r="C699" s="194"/>
      <c r="E699" s="137"/>
      <c r="F699" s="137"/>
      <c r="H699" s="66"/>
      <c r="I699" s="66"/>
      <c r="K699" s="55"/>
      <c r="L699" s="55"/>
    </row>
    <row r="700" spans="2:12" x14ac:dyDescent="0.35">
      <c r="B700" s="194"/>
      <c r="C700" s="194"/>
      <c r="E700" s="137"/>
      <c r="F700" s="137"/>
      <c r="H700" s="66"/>
      <c r="I700" s="66"/>
      <c r="K700" s="55"/>
      <c r="L700" s="55"/>
    </row>
    <row r="701" spans="2:12" x14ac:dyDescent="0.35">
      <c r="B701" s="194"/>
      <c r="C701" s="194"/>
      <c r="E701" s="137"/>
      <c r="F701" s="137"/>
      <c r="H701" s="66"/>
      <c r="I701" s="66"/>
      <c r="K701" s="55"/>
      <c r="L701" s="55"/>
    </row>
    <row r="702" spans="2:12" x14ac:dyDescent="0.35">
      <c r="B702" s="194"/>
      <c r="C702" s="194"/>
      <c r="E702" s="137"/>
      <c r="F702" s="137"/>
      <c r="H702" s="66"/>
      <c r="I702" s="66"/>
      <c r="K702" s="55"/>
      <c r="L702" s="55"/>
    </row>
    <row r="703" spans="2:12" x14ac:dyDescent="0.35">
      <c r="B703" s="194"/>
      <c r="C703" s="194"/>
      <c r="E703" s="137"/>
      <c r="F703" s="137"/>
      <c r="H703" s="66"/>
      <c r="I703" s="66"/>
      <c r="K703" s="55"/>
      <c r="L703" s="55"/>
    </row>
    <row r="704" spans="2:12" x14ac:dyDescent="0.35">
      <c r="B704" s="194"/>
      <c r="C704" s="194"/>
      <c r="E704" s="137"/>
      <c r="F704" s="137"/>
      <c r="H704" s="66"/>
      <c r="I704" s="66"/>
      <c r="K704" s="55"/>
      <c r="L704" s="55"/>
    </row>
    <row r="705" spans="2:12" x14ac:dyDescent="0.35">
      <c r="B705" s="194"/>
      <c r="C705" s="194"/>
      <c r="E705" s="137"/>
      <c r="F705" s="137"/>
      <c r="H705" s="66"/>
      <c r="I705" s="66"/>
      <c r="K705" s="55"/>
      <c r="L705" s="55"/>
    </row>
    <row r="706" spans="2:12" x14ac:dyDescent="0.35">
      <c r="B706" s="194"/>
      <c r="C706" s="194"/>
      <c r="E706" s="137"/>
      <c r="F706" s="137"/>
      <c r="H706" s="66"/>
      <c r="I706" s="66"/>
      <c r="K706" s="55"/>
      <c r="L706" s="55"/>
    </row>
    <row r="707" spans="2:12" x14ac:dyDescent="0.35">
      <c r="B707" s="194"/>
      <c r="C707" s="194"/>
      <c r="E707" s="137"/>
      <c r="F707" s="137"/>
      <c r="H707" s="66"/>
      <c r="I707" s="66"/>
      <c r="K707" s="55"/>
      <c r="L707" s="55"/>
    </row>
    <row r="708" spans="2:12" x14ac:dyDescent="0.35">
      <c r="B708" s="194"/>
      <c r="C708" s="194"/>
      <c r="E708" s="137"/>
      <c r="F708" s="137"/>
      <c r="H708" s="66"/>
      <c r="I708" s="66"/>
      <c r="K708" s="55"/>
      <c r="L708" s="55"/>
    </row>
    <row r="709" spans="2:12" x14ac:dyDescent="0.35">
      <c r="B709" s="194"/>
      <c r="C709" s="194"/>
      <c r="E709" s="137"/>
      <c r="F709" s="137"/>
      <c r="H709" s="66"/>
      <c r="I709" s="66"/>
      <c r="K709" s="55"/>
      <c r="L709" s="55"/>
    </row>
    <row r="710" spans="2:12" x14ac:dyDescent="0.35">
      <c r="B710" s="194"/>
      <c r="C710" s="194"/>
      <c r="E710" s="137"/>
      <c r="F710" s="137"/>
      <c r="H710" s="66"/>
      <c r="I710" s="66"/>
      <c r="K710" s="55"/>
      <c r="L710" s="55"/>
    </row>
    <row r="711" spans="2:12" x14ac:dyDescent="0.35">
      <c r="B711" s="194"/>
      <c r="C711" s="194"/>
      <c r="E711" s="137"/>
      <c r="F711" s="137"/>
      <c r="H711" s="66"/>
      <c r="I711" s="66"/>
      <c r="K711" s="55"/>
      <c r="L711" s="55"/>
    </row>
    <row r="712" spans="2:12" x14ac:dyDescent="0.35">
      <c r="B712" s="194"/>
      <c r="C712" s="194"/>
      <c r="E712" s="137"/>
      <c r="F712" s="137"/>
      <c r="H712" s="66"/>
      <c r="I712" s="66"/>
      <c r="K712" s="55"/>
      <c r="L712" s="55"/>
    </row>
    <row r="713" spans="2:12" x14ac:dyDescent="0.35">
      <c r="B713" s="194"/>
      <c r="C713" s="194"/>
      <c r="E713" s="137"/>
      <c r="F713" s="137"/>
      <c r="H713" s="66"/>
      <c r="I713" s="66"/>
      <c r="K713" s="55"/>
      <c r="L713" s="55"/>
    </row>
    <row r="714" spans="2:12" x14ac:dyDescent="0.35">
      <c r="B714" s="194"/>
      <c r="C714" s="194"/>
      <c r="E714" s="137"/>
      <c r="F714" s="137"/>
      <c r="H714" s="66"/>
      <c r="I714" s="66"/>
      <c r="K714" s="55"/>
      <c r="L714" s="55"/>
    </row>
    <row r="715" spans="2:12" x14ac:dyDescent="0.35">
      <c r="B715" s="194"/>
      <c r="C715" s="194"/>
      <c r="E715" s="137"/>
      <c r="F715" s="137"/>
      <c r="H715" s="66"/>
      <c r="I715" s="66"/>
      <c r="K715" s="55"/>
      <c r="L715" s="55"/>
    </row>
    <row r="716" spans="2:12" x14ac:dyDescent="0.35">
      <c r="B716" s="194"/>
      <c r="C716" s="194"/>
      <c r="E716" s="137"/>
      <c r="F716" s="137"/>
      <c r="H716" s="66"/>
      <c r="I716" s="66"/>
      <c r="K716" s="55"/>
      <c r="L716" s="55"/>
    </row>
    <row r="717" spans="2:12" x14ac:dyDescent="0.35">
      <c r="B717" s="194"/>
      <c r="C717" s="194"/>
      <c r="E717" s="137"/>
      <c r="F717" s="137"/>
      <c r="H717" s="66"/>
      <c r="I717" s="66"/>
      <c r="K717" s="55"/>
      <c r="L717" s="55"/>
    </row>
    <row r="718" spans="2:12" x14ac:dyDescent="0.35">
      <c r="B718" s="194"/>
      <c r="C718" s="194"/>
      <c r="E718" s="137"/>
      <c r="F718" s="137"/>
      <c r="H718" s="66"/>
      <c r="I718" s="66"/>
      <c r="K718" s="55"/>
      <c r="L718" s="55"/>
    </row>
    <row r="719" spans="2:12" x14ac:dyDescent="0.35">
      <c r="B719" s="194"/>
      <c r="C719" s="194"/>
      <c r="E719" s="137"/>
      <c r="F719" s="137"/>
      <c r="H719" s="66"/>
      <c r="I719" s="66"/>
      <c r="K719" s="55"/>
      <c r="L719" s="55"/>
    </row>
    <row r="720" spans="2:12" x14ac:dyDescent="0.35">
      <c r="B720" s="194"/>
      <c r="C720" s="194"/>
      <c r="E720" s="137"/>
      <c r="F720" s="137"/>
      <c r="H720" s="66"/>
      <c r="I720" s="66"/>
      <c r="K720" s="55"/>
      <c r="L720" s="55"/>
    </row>
    <row r="721" spans="2:12" x14ac:dyDescent="0.35">
      <c r="B721" s="194"/>
      <c r="C721" s="194"/>
      <c r="E721" s="137"/>
      <c r="F721" s="137"/>
      <c r="H721" s="66"/>
      <c r="I721" s="66"/>
      <c r="K721" s="55"/>
      <c r="L721" s="55"/>
    </row>
    <row r="722" spans="2:12" x14ac:dyDescent="0.35">
      <c r="B722" s="194"/>
      <c r="C722" s="194"/>
      <c r="E722" s="137"/>
      <c r="F722" s="137"/>
      <c r="H722" s="66"/>
      <c r="I722" s="66"/>
      <c r="K722" s="55"/>
      <c r="L722" s="55"/>
    </row>
    <row r="723" spans="2:12" x14ac:dyDescent="0.35">
      <c r="B723" s="194"/>
      <c r="C723" s="194"/>
      <c r="E723" s="137"/>
      <c r="F723" s="137"/>
      <c r="H723" s="66"/>
      <c r="I723" s="66"/>
      <c r="K723" s="55"/>
      <c r="L723" s="55"/>
    </row>
    <row r="724" spans="2:12" x14ac:dyDescent="0.35">
      <c r="B724" s="194"/>
      <c r="C724" s="194"/>
      <c r="E724" s="137"/>
      <c r="F724" s="137"/>
      <c r="H724" s="66"/>
      <c r="I724" s="66"/>
      <c r="K724" s="55"/>
      <c r="L724" s="55"/>
    </row>
    <row r="725" spans="2:12" x14ac:dyDescent="0.35">
      <c r="B725" s="194"/>
      <c r="C725" s="194"/>
      <c r="E725" s="137"/>
      <c r="F725" s="137"/>
      <c r="H725" s="66"/>
      <c r="I725" s="66"/>
      <c r="K725" s="55"/>
      <c r="L725" s="55"/>
    </row>
    <row r="726" spans="2:12" x14ac:dyDescent="0.35">
      <c r="B726" s="194"/>
      <c r="C726" s="194"/>
      <c r="E726" s="137"/>
      <c r="F726" s="137"/>
      <c r="H726" s="66"/>
      <c r="I726" s="66"/>
      <c r="K726" s="55"/>
      <c r="L726" s="55"/>
    </row>
    <row r="727" spans="2:12" x14ac:dyDescent="0.35">
      <c r="B727" s="194"/>
      <c r="C727" s="194"/>
      <c r="E727" s="137"/>
      <c r="F727" s="137"/>
      <c r="H727" s="66"/>
      <c r="I727" s="66"/>
      <c r="K727" s="55"/>
      <c r="L727" s="55"/>
    </row>
    <row r="728" spans="2:12" x14ac:dyDescent="0.35">
      <c r="B728" s="194"/>
      <c r="C728" s="194"/>
      <c r="E728" s="137"/>
      <c r="F728" s="137"/>
      <c r="H728" s="66"/>
      <c r="I728" s="66"/>
      <c r="K728" s="55"/>
      <c r="L728" s="55"/>
    </row>
    <row r="729" spans="2:12" x14ac:dyDescent="0.35">
      <c r="B729" s="194"/>
      <c r="C729" s="194"/>
      <c r="E729" s="137"/>
      <c r="F729" s="137"/>
      <c r="H729" s="66"/>
      <c r="I729" s="66"/>
      <c r="K729" s="55"/>
      <c r="L729" s="55"/>
    </row>
    <row r="730" spans="2:12" x14ac:dyDescent="0.35">
      <c r="B730" s="194"/>
      <c r="C730" s="194"/>
      <c r="E730" s="137"/>
      <c r="F730" s="137"/>
      <c r="H730" s="66"/>
      <c r="I730" s="66"/>
      <c r="K730" s="55"/>
      <c r="L730" s="55"/>
    </row>
    <row r="731" spans="2:12" x14ac:dyDescent="0.35">
      <c r="B731" s="194"/>
      <c r="C731" s="194"/>
      <c r="E731" s="137"/>
      <c r="F731" s="137"/>
      <c r="H731" s="66"/>
      <c r="I731" s="66"/>
      <c r="K731" s="55"/>
      <c r="L731" s="55"/>
    </row>
    <row r="732" spans="2:12" x14ac:dyDescent="0.35">
      <c r="B732" s="194"/>
      <c r="C732" s="194"/>
      <c r="E732" s="137"/>
      <c r="F732" s="137"/>
      <c r="H732" s="66"/>
      <c r="I732" s="66"/>
      <c r="K732" s="55"/>
      <c r="L732" s="55"/>
    </row>
    <row r="733" spans="2:12" x14ac:dyDescent="0.35">
      <c r="B733" s="194"/>
      <c r="C733" s="194"/>
      <c r="E733" s="137"/>
      <c r="F733" s="137"/>
      <c r="H733" s="66"/>
      <c r="I733" s="66"/>
      <c r="K733" s="55"/>
      <c r="L733" s="55"/>
    </row>
    <row r="734" spans="2:12" x14ac:dyDescent="0.35">
      <c r="B734" s="194"/>
      <c r="C734" s="194"/>
      <c r="E734" s="137"/>
      <c r="F734" s="137"/>
      <c r="H734" s="66"/>
      <c r="I734" s="66"/>
      <c r="K734" s="55"/>
      <c r="L734" s="55"/>
    </row>
    <row r="735" spans="2:12" x14ac:dyDescent="0.35">
      <c r="B735" s="194"/>
      <c r="C735" s="194"/>
      <c r="E735" s="137"/>
      <c r="F735" s="137"/>
      <c r="H735" s="66"/>
      <c r="I735" s="66"/>
      <c r="K735" s="55"/>
      <c r="L735" s="55"/>
    </row>
    <row r="736" spans="2:12" x14ac:dyDescent="0.35">
      <c r="B736" s="194"/>
      <c r="C736" s="194"/>
      <c r="E736" s="137"/>
      <c r="F736" s="137"/>
      <c r="H736" s="66"/>
      <c r="I736" s="66"/>
      <c r="K736" s="55"/>
      <c r="L736" s="55"/>
    </row>
    <row r="737" spans="2:12" x14ac:dyDescent="0.35">
      <c r="B737" s="194"/>
      <c r="C737" s="194"/>
      <c r="E737" s="137"/>
      <c r="F737" s="137"/>
      <c r="H737" s="66"/>
      <c r="I737" s="66"/>
      <c r="K737" s="55"/>
      <c r="L737" s="55"/>
    </row>
    <row r="738" spans="2:12" x14ac:dyDescent="0.35">
      <c r="B738" s="194"/>
      <c r="C738" s="194"/>
      <c r="E738" s="137"/>
      <c r="F738" s="137"/>
      <c r="H738" s="66"/>
      <c r="I738" s="66"/>
      <c r="K738" s="55"/>
      <c r="L738" s="55"/>
    </row>
    <row r="739" spans="2:12" x14ac:dyDescent="0.35">
      <c r="B739" s="194"/>
      <c r="C739" s="194"/>
      <c r="E739" s="137"/>
      <c r="F739" s="137"/>
      <c r="H739" s="66"/>
      <c r="I739" s="66"/>
      <c r="K739" s="55"/>
      <c r="L739" s="55"/>
    </row>
    <row r="740" spans="2:12" x14ac:dyDescent="0.35">
      <c r="B740" s="194"/>
      <c r="C740" s="194"/>
      <c r="E740" s="137"/>
      <c r="F740" s="137"/>
      <c r="H740" s="66"/>
      <c r="I740" s="66"/>
      <c r="K740" s="55"/>
      <c r="L740" s="55"/>
    </row>
    <row r="741" spans="2:12" x14ac:dyDescent="0.35">
      <c r="B741" s="194"/>
      <c r="C741" s="194"/>
      <c r="E741" s="137"/>
      <c r="F741" s="137"/>
      <c r="H741" s="66"/>
      <c r="I741" s="66"/>
      <c r="K741" s="55"/>
      <c r="L741" s="55"/>
    </row>
    <row r="742" spans="2:12" x14ac:dyDescent="0.35">
      <c r="B742" s="194"/>
      <c r="C742" s="194"/>
      <c r="E742" s="137"/>
      <c r="F742" s="137"/>
      <c r="H742" s="66"/>
      <c r="I742" s="66"/>
      <c r="K742" s="55"/>
      <c r="L742" s="55"/>
    </row>
    <row r="743" spans="2:12" x14ac:dyDescent="0.35">
      <c r="B743" s="194"/>
      <c r="C743" s="194"/>
      <c r="E743" s="137"/>
      <c r="F743" s="137"/>
      <c r="H743" s="66"/>
      <c r="I743" s="66"/>
      <c r="K743" s="55"/>
      <c r="L743" s="55"/>
    </row>
    <row r="744" spans="2:12" x14ac:dyDescent="0.35">
      <c r="B744" s="194"/>
      <c r="C744" s="194"/>
      <c r="E744" s="137"/>
      <c r="F744" s="137"/>
      <c r="H744" s="66"/>
      <c r="I744" s="66"/>
      <c r="K744" s="55"/>
      <c r="L744" s="55"/>
    </row>
    <row r="745" spans="2:12" x14ac:dyDescent="0.35">
      <c r="B745" s="194"/>
      <c r="C745" s="194"/>
      <c r="E745" s="137"/>
      <c r="F745" s="137"/>
      <c r="H745" s="66"/>
      <c r="I745" s="66"/>
      <c r="K745" s="55"/>
      <c r="L745" s="55"/>
    </row>
    <row r="746" spans="2:12" x14ac:dyDescent="0.35">
      <c r="B746" s="194"/>
      <c r="C746" s="194"/>
      <c r="E746" s="137"/>
      <c r="F746" s="137"/>
      <c r="H746" s="66"/>
      <c r="I746" s="66"/>
      <c r="K746" s="55"/>
      <c r="L746" s="55"/>
    </row>
    <row r="747" spans="2:12" x14ac:dyDescent="0.35">
      <c r="B747" s="194"/>
      <c r="C747" s="194"/>
      <c r="E747" s="137"/>
      <c r="F747" s="137"/>
      <c r="H747" s="66"/>
      <c r="I747" s="66"/>
      <c r="K747" s="55"/>
      <c r="L747" s="55"/>
    </row>
    <row r="748" spans="2:12" x14ac:dyDescent="0.35">
      <c r="B748" s="194"/>
      <c r="C748" s="194"/>
      <c r="E748" s="137"/>
      <c r="F748" s="137"/>
      <c r="H748" s="66"/>
      <c r="I748" s="66"/>
      <c r="K748" s="55"/>
      <c r="L748" s="55"/>
    </row>
    <row r="749" spans="2:12" x14ac:dyDescent="0.35">
      <c r="B749" s="194"/>
      <c r="C749" s="194"/>
      <c r="E749" s="137"/>
      <c r="F749" s="137"/>
      <c r="H749" s="66"/>
      <c r="I749" s="66"/>
      <c r="K749" s="55"/>
      <c r="L749" s="55"/>
    </row>
    <row r="750" spans="2:12" x14ac:dyDescent="0.35">
      <c r="B750" s="194"/>
      <c r="C750" s="194"/>
      <c r="E750" s="137"/>
      <c r="F750" s="137"/>
      <c r="H750" s="66"/>
      <c r="I750" s="66"/>
      <c r="K750" s="55"/>
      <c r="L750" s="55"/>
    </row>
    <row r="751" spans="2:12" x14ac:dyDescent="0.35">
      <c r="B751" s="194"/>
      <c r="C751" s="194"/>
      <c r="E751" s="137"/>
      <c r="F751" s="137"/>
      <c r="H751" s="66"/>
      <c r="I751" s="66"/>
      <c r="K751" s="55"/>
      <c r="L751" s="55"/>
    </row>
    <row r="752" spans="2:12" x14ac:dyDescent="0.35">
      <c r="B752" s="194"/>
      <c r="C752" s="194"/>
      <c r="E752" s="137"/>
      <c r="F752" s="137"/>
      <c r="H752" s="66"/>
      <c r="I752" s="66"/>
      <c r="K752" s="55"/>
      <c r="L752" s="55"/>
    </row>
    <row r="753" spans="2:12" x14ac:dyDescent="0.35">
      <c r="B753" s="194"/>
      <c r="C753" s="194"/>
      <c r="E753" s="137"/>
      <c r="F753" s="137"/>
      <c r="H753" s="66"/>
      <c r="I753" s="66"/>
      <c r="K753" s="55"/>
      <c r="L753" s="55"/>
    </row>
    <row r="754" spans="2:12" x14ac:dyDescent="0.35">
      <c r="B754" s="194"/>
      <c r="C754" s="194"/>
      <c r="E754" s="137"/>
      <c r="F754" s="137"/>
      <c r="H754" s="66"/>
      <c r="I754" s="66"/>
      <c r="K754" s="55"/>
      <c r="L754" s="55"/>
    </row>
    <row r="755" spans="2:12" x14ac:dyDescent="0.35">
      <c r="B755" s="194"/>
      <c r="C755" s="194"/>
      <c r="E755" s="137"/>
      <c r="F755" s="137"/>
      <c r="H755" s="66"/>
      <c r="I755" s="66"/>
      <c r="K755" s="55"/>
      <c r="L755" s="55"/>
    </row>
    <row r="756" spans="2:12" x14ac:dyDescent="0.35">
      <c r="B756" s="194"/>
      <c r="C756" s="194"/>
      <c r="E756" s="137"/>
      <c r="F756" s="137"/>
      <c r="H756" s="66"/>
      <c r="I756" s="66"/>
      <c r="K756" s="55"/>
      <c r="L756" s="55"/>
    </row>
    <row r="757" spans="2:12" x14ac:dyDescent="0.35">
      <c r="B757" s="194"/>
      <c r="C757" s="194"/>
      <c r="E757" s="137"/>
      <c r="F757" s="137"/>
      <c r="H757" s="66"/>
      <c r="I757" s="66"/>
      <c r="K757" s="55"/>
      <c r="L757" s="55"/>
    </row>
    <row r="758" spans="2:12" x14ac:dyDescent="0.35">
      <c r="B758" s="194"/>
      <c r="C758" s="194"/>
      <c r="E758" s="137"/>
      <c r="F758" s="137"/>
      <c r="H758" s="66"/>
      <c r="I758" s="66"/>
      <c r="K758" s="55"/>
      <c r="L758" s="55"/>
    </row>
    <row r="759" spans="2:12" x14ac:dyDescent="0.35">
      <c r="B759" s="194"/>
      <c r="C759" s="194"/>
      <c r="E759" s="137"/>
      <c r="F759" s="137"/>
      <c r="H759" s="66"/>
      <c r="I759" s="66"/>
      <c r="K759" s="55"/>
      <c r="L759" s="55"/>
    </row>
    <row r="760" spans="2:12" x14ac:dyDescent="0.35">
      <c r="B760" s="194"/>
      <c r="C760" s="194"/>
      <c r="E760" s="137"/>
      <c r="F760" s="137"/>
      <c r="H760" s="66"/>
      <c r="I760" s="66"/>
      <c r="K760" s="55"/>
      <c r="L760" s="55"/>
    </row>
    <row r="761" spans="2:12" x14ac:dyDescent="0.35">
      <c r="B761" s="194"/>
      <c r="C761" s="194"/>
      <c r="E761" s="137"/>
      <c r="F761" s="137"/>
      <c r="H761" s="66"/>
      <c r="I761" s="66"/>
      <c r="K761" s="55"/>
      <c r="L761" s="55"/>
    </row>
    <row r="762" spans="2:12" x14ac:dyDescent="0.35">
      <c r="B762" s="194"/>
      <c r="C762" s="194"/>
      <c r="E762" s="137"/>
      <c r="F762" s="137"/>
      <c r="H762" s="66"/>
      <c r="I762" s="66"/>
      <c r="K762" s="55"/>
      <c r="L762" s="55"/>
    </row>
    <row r="763" spans="2:12" x14ac:dyDescent="0.35">
      <c r="B763" s="194"/>
      <c r="C763" s="194"/>
      <c r="E763" s="137"/>
      <c r="F763" s="137"/>
      <c r="H763" s="66"/>
      <c r="I763" s="66"/>
      <c r="K763" s="55"/>
      <c r="L763" s="55"/>
    </row>
    <row r="764" spans="2:12" x14ac:dyDescent="0.35">
      <c r="B764" s="194"/>
      <c r="C764" s="194"/>
      <c r="E764" s="137"/>
      <c r="F764" s="137"/>
      <c r="H764" s="66"/>
      <c r="I764" s="66"/>
      <c r="K764" s="55"/>
      <c r="L764" s="55"/>
    </row>
    <row r="765" spans="2:12" x14ac:dyDescent="0.35">
      <c r="B765" s="194"/>
      <c r="C765" s="194"/>
      <c r="E765" s="137"/>
      <c r="F765" s="137"/>
      <c r="H765" s="66"/>
      <c r="I765" s="66"/>
      <c r="K765" s="55"/>
      <c r="L765" s="55"/>
    </row>
    <row r="766" spans="2:12" x14ac:dyDescent="0.35">
      <c r="B766" s="194"/>
      <c r="C766" s="194"/>
      <c r="E766" s="137"/>
      <c r="F766" s="137"/>
      <c r="H766" s="66"/>
      <c r="I766" s="66"/>
      <c r="K766" s="55"/>
      <c r="L766" s="55"/>
    </row>
    <row r="767" spans="2:12" x14ac:dyDescent="0.35">
      <c r="B767" s="194"/>
      <c r="C767" s="194"/>
      <c r="E767" s="137"/>
      <c r="F767" s="137"/>
      <c r="H767" s="66"/>
      <c r="I767" s="66"/>
      <c r="K767" s="55"/>
      <c r="L767" s="55"/>
    </row>
    <row r="768" spans="2:12" x14ac:dyDescent="0.35">
      <c r="B768" s="194"/>
      <c r="C768" s="194"/>
      <c r="E768" s="137"/>
      <c r="F768" s="137"/>
      <c r="H768" s="66"/>
      <c r="I768" s="66"/>
      <c r="K768" s="55"/>
      <c r="L768" s="55"/>
    </row>
    <row r="769" spans="2:12" x14ac:dyDescent="0.35">
      <c r="B769" s="194"/>
      <c r="C769" s="194"/>
      <c r="E769" s="137"/>
      <c r="F769" s="137"/>
      <c r="H769" s="66"/>
      <c r="I769" s="66"/>
      <c r="K769" s="55"/>
      <c r="L769" s="55"/>
    </row>
    <row r="770" spans="2:12" x14ac:dyDescent="0.35">
      <c r="B770" s="194"/>
      <c r="C770" s="194"/>
      <c r="E770" s="137"/>
      <c r="F770" s="137"/>
      <c r="H770" s="66"/>
      <c r="I770" s="66"/>
      <c r="K770" s="55"/>
      <c r="L770" s="55"/>
    </row>
    <row r="771" spans="2:12" x14ac:dyDescent="0.35">
      <c r="B771" s="194"/>
      <c r="C771" s="194"/>
      <c r="E771" s="137"/>
      <c r="F771" s="137"/>
      <c r="H771" s="66"/>
      <c r="I771" s="66"/>
      <c r="K771" s="55"/>
      <c r="L771" s="55"/>
    </row>
    <row r="772" spans="2:12" x14ac:dyDescent="0.35">
      <c r="B772" s="194"/>
      <c r="C772" s="194"/>
      <c r="E772" s="137"/>
      <c r="F772" s="137"/>
      <c r="H772" s="66"/>
      <c r="I772" s="66"/>
      <c r="K772" s="55"/>
      <c r="L772" s="55"/>
    </row>
    <row r="773" spans="2:12" x14ac:dyDescent="0.35">
      <c r="B773" s="194"/>
      <c r="C773" s="194"/>
      <c r="E773" s="137"/>
      <c r="F773" s="137"/>
      <c r="H773" s="66"/>
      <c r="I773" s="66"/>
      <c r="K773" s="55"/>
      <c r="L773" s="55"/>
    </row>
    <row r="774" spans="2:12" x14ac:dyDescent="0.35">
      <c r="B774" s="194"/>
      <c r="C774" s="194"/>
      <c r="E774" s="137"/>
      <c r="F774" s="137"/>
      <c r="H774" s="66"/>
      <c r="I774" s="66"/>
      <c r="K774" s="55"/>
      <c r="L774" s="55"/>
    </row>
    <row r="775" spans="2:12" x14ac:dyDescent="0.35">
      <c r="B775" s="194"/>
      <c r="C775" s="194"/>
      <c r="E775" s="137"/>
      <c r="F775" s="137"/>
      <c r="H775" s="66"/>
      <c r="I775" s="66"/>
      <c r="K775" s="55"/>
      <c r="L775" s="55"/>
    </row>
    <row r="776" spans="2:12" x14ac:dyDescent="0.35">
      <c r="B776" s="194"/>
      <c r="C776" s="194"/>
      <c r="E776" s="137"/>
      <c r="F776" s="137"/>
      <c r="H776" s="66"/>
      <c r="I776" s="66"/>
      <c r="K776" s="55"/>
      <c r="L776" s="55"/>
    </row>
    <row r="777" spans="2:12" x14ac:dyDescent="0.35">
      <c r="B777" s="194"/>
      <c r="C777" s="194"/>
      <c r="E777" s="137"/>
      <c r="F777" s="137"/>
      <c r="H777" s="66"/>
      <c r="I777" s="66"/>
      <c r="K777" s="55"/>
      <c r="L777" s="55"/>
    </row>
    <row r="778" spans="2:12" x14ac:dyDescent="0.35">
      <c r="B778" s="194"/>
      <c r="C778" s="194"/>
      <c r="E778" s="137"/>
      <c r="F778" s="137"/>
      <c r="H778" s="66"/>
      <c r="I778" s="66"/>
      <c r="K778" s="55"/>
      <c r="L778" s="55"/>
    </row>
    <row r="779" spans="2:12" x14ac:dyDescent="0.35">
      <c r="B779" s="194"/>
      <c r="C779" s="194"/>
      <c r="E779" s="137"/>
      <c r="F779" s="137"/>
      <c r="H779" s="66"/>
      <c r="I779" s="66"/>
      <c r="K779" s="55"/>
      <c r="L779" s="55"/>
    </row>
    <row r="780" spans="2:12" x14ac:dyDescent="0.35">
      <c r="B780" s="194"/>
      <c r="C780" s="194"/>
      <c r="E780" s="137"/>
      <c r="F780" s="137"/>
      <c r="H780" s="66"/>
      <c r="I780" s="66"/>
      <c r="K780" s="55"/>
      <c r="L780" s="55"/>
    </row>
    <row r="781" spans="2:12" x14ac:dyDescent="0.35">
      <c r="B781" s="194"/>
      <c r="C781" s="194"/>
      <c r="E781" s="137"/>
      <c r="F781" s="137"/>
      <c r="H781" s="66"/>
      <c r="I781" s="66"/>
      <c r="K781" s="55"/>
      <c r="L781" s="55"/>
    </row>
    <row r="782" spans="2:12" x14ac:dyDescent="0.35">
      <c r="B782" s="194"/>
      <c r="C782" s="194"/>
      <c r="E782" s="137"/>
      <c r="F782" s="137"/>
      <c r="H782" s="66"/>
      <c r="I782" s="66"/>
      <c r="K782" s="55"/>
      <c r="L782" s="55"/>
    </row>
    <row r="783" spans="2:12" x14ac:dyDescent="0.35">
      <c r="B783" s="194"/>
      <c r="C783" s="194"/>
      <c r="E783" s="137"/>
      <c r="F783" s="137"/>
      <c r="H783" s="66"/>
      <c r="I783" s="66"/>
      <c r="K783" s="55"/>
      <c r="L783" s="55"/>
    </row>
    <row r="784" spans="2:12" x14ac:dyDescent="0.35">
      <c r="B784" s="194"/>
      <c r="C784" s="194"/>
      <c r="E784" s="137"/>
      <c r="F784" s="137"/>
      <c r="H784" s="66"/>
      <c r="I784" s="66"/>
      <c r="K784" s="55"/>
      <c r="L784" s="55"/>
    </row>
    <row r="785" spans="2:12" x14ac:dyDescent="0.35">
      <c r="B785" s="194"/>
      <c r="C785" s="194"/>
      <c r="E785" s="137"/>
      <c r="F785" s="137"/>
      <c r="H785" s="66"/>
      <c r="I785" s="66"/>
      <c r="K785" s="55"/>
      <c r="L785" s="55"/>
    </row>
    <row r="786" spans="2:12" x14ac:dyDescent="0.35">
      <c r="B786" s="194"/>
      <c r="C786" s="194"/>
      <c r="E786" s="137"/>
      <c r="F786" s="137"/>
      <c r="H786" s="66"/>
      <c r="I786" s="66"/>
      <c r="K786" s="55"/>
      <c r="L786" s="55"/>
    </row>
    <row r="787" spans="2:12" x14ac:dyDescent="0.35">
      <c r="B787" s="194"/>
      <c r="C787" s="194"/>
      <c r="E787" s="137"/>
      <c r="F787" s="137"/>
      <c r="H787" s="66"/>
      <c r="I787" s="66"/>
      <c r="K787" s="55"/>
      <c r="L787" s="55"/>
    </row>
    <row r="788" spans="2:12" x14ac:dyDescent="0.35">
      <c r="B788" s="194"/>
      <c r="C788" s="194"/>
      <c r="E788" s="137"/>
      <c r="F788" s="137"/>
      <c r="H788" s="66"/>
      <c r="I788" s="66"/>
      <c r="K788" s="55"/>
      <c r="L788" s="55"/>
    </row>
    <row r="789" spans="2:12" x14ac:dyDescent="0.35">
      <c r="B789" s="194"/>
      <c r="C789" s="194"/>
      <c r="E789" s="137"/>
      <c r="F789" s="137"/>
      <c r="H789" s="66"/>
      <c r="I789" s="66"/>
      <c r="K789" s="55"/>
      <c r="L789" s="55"/>
    </row>
    <row r="790" spans="2:12" x14ac:dyDescent="0.35">
      <c r="B790" s="194"/>
      <c r="C790" s="194"/>
      <c r="E790" s="137"/>
      <c r="F790" s="137"/>
      <c r="H790" s="66"/>
      <c r="I790" s="66"/>
      <c r="K790" s="55"/>
      <c r="L790" s="55"/>
    </row>
    <row r="791" spans="2:12" x14ac:dyDescent="0.35">
      <c r="B791" s="194"/>
      <c r="C791" s="194"/>
      <c r="E791" s="137"/>
      <c r="F791" s="137"/>
      <c r="H791" s="66"/>
      <c r="I791" s="66"/>
      <c r="K791" s="55"/>
      <c r="L791" s="55"/>
    </row>
    <row r="792" spans="2:12" x14ac:dyDescent="0.35">
      <c r="B792" s="194"/>
      <c r="C792" s="194"/>
      <c r="E792" s="137"/>
      <c r="F792" s="137"/>
      <c r="H792" s="66"/>
      <c r="I792" s="66"/>
      <c r="K792" s="55"/>
      <c r="L792" s="55"/>
    </row>
    <row r="793" spans="2:12" x14ac:dyDescent="0.35">
      <c r="B793" s="194"/>
      <c r="C793" s="194"/>
      <c r="E793" s="137"/>
      <c r="F793" s="137"/>
      <c r="H793" s="66"/>
      <c r="I793" s="66"/>
      <c r="K793" s="55"/>
      <c r="L793" s="55"/>
    </row>
    <row r="794" spans="2:12" x14ac:dyDescent="0.35">
      <c r="B794" s="194"/>
      <c r="C794" s="194"/>
      <c r="E794" s="137"/>
      <c r="F794" s="137"/>
      <c r="H794" s="66"/>
      <c r="I794" s="66"/>
      <c r="K794" s="55"/>
      <c r="L794" s="55"/>
    </row>
    <row r="795" spans="2:12" x14ac:dyDescent="0.35">
      <c r="B795" s="194"/>
      <c r="C795" s="194"/>
      <c r="E795" s="137"/>
      <c r="F795" s="137"/>
      <c r="H795" s="66"/>
      <c r="I795" s="66"/>
      <c r="K795" s="55"/>
      <c r="L795" s="55"/>
    </row>
    <row r="796" spans="2:12" x14ac:dyDescent="0.35">
      <c r="B796" s="194"/>
      <c r="C796" s="194"/>
      <c r="E796" s="137"/>
      <c r="F796" s="137"/>
      <c r="H796" s="66"/>
      <c r="I796" s="66"/>
      <c r="K796" s="55"/>
      <c r="L796" s="55"/>
    </row>
    <row r="797" spans="2:12" x14ac:dyDescent="0.35">
      <c r="B797" s="194"/>
      <c r="C797" s="194"/>
      <c r="E797" s="137"/>
      <c r="F797" s="137"/>
      <c r="H797" s="66"/>
      <c r="I797" s="66"/>
      <c r="K797" s="55"/>
      <c r="L797" s="55"/>
    </row>
    <row r="798" spans="2:12" x14ac:dyDescent="0.35">
      <c r="B798" s="194"/>
      <c r="C798" s="194"/>
      <c r="E798" s="137"/>
      <c r="F798" s="137"/>
      <c r="H798" s="66"/>
      <c r="I798" s="66"/>
      <c r="K798" s="55"/>
      <c r="L798" s="55"/>
    </row>
    <row r="799" spans="2:12" x14ac:dyDescent="0.35">
      <c r="B799" s="194"/>
      <c r="C799" s="194"/>
      <c r="E799" s="137"/>
      <c r="F799" s="137"/>
      <c r="H799" s="66"/>
      <c r="I799" s="66"/>
      <c r="K799" s="55"/>
      <c r="L799" s="55"/>
    </row>
    <row r="800" spans="2:12" x14ac:dyDescent="0.35">
      <c r="B800" s="194"/>
      <c r="C800" s="194"/>
      <c r="E800" s="137"/>
      <c r="F800" s="137"/>
      <c r="H800" s="66"/>
      <c r="I800" s="66"/>
      <c r="K800" s="55"/>
      <c r="L800" s="55"/>
    </row>
    <row r="801" spans="2:12" x14ac:dyDescent="0.35">
      <c r="B801" s="194"/>
      <c r="C801" s="194"/>
      <c r="E801" s="137"/>
      <c r="F801" s="137"/>
      <c r="H801" s="66"/>
      <c r="I801" s="66"/>
      <c r="K801" s="55"/>
      <c r="L801" s="55"/>
    </row>
    <row r="802" spans="2:12" x14ac:dyDescent="0.35">
      <c r="B802" s="194"/>
      <c r="C802" s="194"/>
      <c r="E802" s="137"/>
      <c r="F802" s="137"/>
      <c r="H802" s="66"/>
      <c r="I802" s="66"/>
      <c r="K802" s="55"/>
      <c r="L802" s="55"/>
    </row>
    <row r="803" spans="2:12" x14ac:dyDescent="0.35">
      <c r="B803" s="194"/>
      <c r="C803" s="194"/>
      <c r="E803" s="137"/>
      <c r="F803" s="137"/>
      <c r="H803" s="66"/>
      <c r="I803" s="66"/>
      <c r="K803" s="55"/>
      <c r="L803" s="55"/>
    </row>
    <row r="804" spans="2:12" x14ac:dyDescent="0.35">
      <c r="B804" s="194"/>
      <c r="C804" s="194"/>
      <c r="E804" s="137"/>
      <c r="F804" s="137"/>
      <c r="H804" s="66"/>
      <c r="I804" s="66"/>
      <c r="K804" s="55"/>
      <c r="L804" s="55"/>
    </row>
    <row r="805" spans="2:12" x14ac:dyDescent="0.35">
      <c r="B805" s="194"/>
      <c r="C805" s="194"/>
      <c r="E805" s="137"/>
      <c r="F805" s="137"/>
      <c r="H805" s="66"/>
      <c r="I805" s="66"/>
      <c r="K805" s="55"/>
      <c r="L805" s="55"/>
    </row>
    <row r="806" spans="2:12" x14ac:dyDescent="0.35">
      <c r="B806" s="194"/>
      <c r="C806" s="194"/>
      <c r="E806" s="137"/>
      <c r="F806" s="137"/>
      <c r="H806" s="66"/>
      <c r="I806" s="66"/>
      <c r="K806" s="55"/>
      <c r="L806" s="55"/>
    </row>
    <row r="807" spans="2:12" x14ac:dyDescent="0.35">
      <c r="B807" s="194"/>
      <c r="C807" s="194"/>
      <c r="E807" s="137"/>
      <c r="F807" s="137"/>
      <c r="H807" s="66"/>
      <c r="I807" s="66"/>
      <c r="K807" s="55"/>
      <c r="L807" s="55"/>
    </row>
    <row r="808" spans="2:12" x14ac:dyDescent="0.35">
      <c r="B808" s="194"/>
      <c r="C808" s="194"/>
      <c r="E808" s="137"/>
      <c r="F808" s="137"/>
      <c r="H808" s="66"/>
      <c r="I808" s="66"/>
      <c r="K808" s="55"/>
      <c r="L808" s="55"/>
    </row>
    <row r="809" spans="2:12" x14ac:dyDescent="0.35">
      <c r="B809" s="194"/>
      <c r="C809" s="194"/>
      <c r="E809" s="137"/>
      <c r="F809" s="137"/>
      <c r="H809" s="66"/>
      <c r="I809" s="66"/>
      <c r="K809" s="55"/>
      <c r="L809" s="55"/>
    </row>
    <row r="810" spans="2:12" x14ac:dyDescent="0.35">
      <c r="B810" s="194"/>
      <c r="C810" s="194"/>
      <c r="E810" s="137"/>
      <c r="F810" s="137"/>
      <c r="H810" s="66"/>
      <c r="I810" s="66"/>
      <c r="K810" s="55"/>
      <c r="L810" s="55"/>
    </row>
    <row r="811" spans="2:12" x14ac:dyDescent="0.35">
      <c r="B811" s="194"/>
      <c r="C811" s="194"/>
      <c r="E811" s="137"/>
      <c r="F811" s="137"/>
      <c r="H811" s="66"/>
      <c r="I811" s="66"/>
      <c r="K811" s="55"/>
      <c r="L811" s="55"/>
    </row>
    <row r="812" spans="2:12" x14ac:dyDescent="0.35">
      <c r="B812" s="194"/>
      <c r="C812" s="194"/>
      <c r="E812" s="137"/>
      <c r="F812" s="137"/>
      <c r="H812" s="66"/>
      <c r="I812" s="66"/>
      <c r="K812" s="55"/>
      <c r="L812" s="55"/>
    </row>
    <row r="813" spans="2:12" x14ac:dyDescent="0.35">
      <c r="B813" s="194"/>
      <c r="C813" s="194"/>
      <c r="E813" s="137"/>
      <c r="F813" s="137"/>
      <c r="H813" s="66"/>
      <c r="I813" s="66"/>
      <c r="K813" s="55"/>
      <c r="L813" s="55"/>
    </row>
    <row r="814" spans="2:12" x14ac:dyDescent="0.35">
      <c r="B814" s="194"/>
      <c r="C814" s="194"/>
      <c r="E814" s="137"/>
      <c r="F814" s="137"/>
      <c r="H814" s="66"/>
      <c r="I814" s="66"/>
      <c r="K814" s="55"/>
      <c r="L814" s="55"/>
    </row>
    <row r="815" spans="2:12" x14ac:dyDescent="0.35">
      <c r="B815" s="194"/>
      <c r="C815" s="194"/>
      <c r="E815" s="137"/>
      <c r="F815" s="137"/>
      <c r="H815" s="66"/>
      <c r="I815" s="66"/>
      <c r="K815" s="55"/>
      <c r="L815" s="55"/>
    </row>
    <row r="816" spans="2:12" x14ac:dyDescent="0.35">
      <c r="B816" s="194"/>
      <c r="C816" s="194"/>
      <c r="E816" s="137"/>
      <c r="F816" s="137"/>
      <c r="H816" s="66"/>
      <c r="I816" s="66"/>
      <c r="K816" s="55"/>
      <c r="L816" s="55"/>
    </row>
    <row r="817" spans="2:12" x14ac:dyDescent="0.35">
      <c r="B817" s="194"/>
      <c r="C817" s="194"/>
      <c r="E817" s="137"/>
      <c r="F817" s="137"/>
      <c r="H817" s="66"/>
      <c r="I817" s="66"/>
      <c r="K817" s="55"/>
      <c r="L817" s="55"/>
    </row>
    <row r="818" spans="2:12" x14ac:dyDescent="0.35">
      <c r="B818" s="194"/>
      <c r="C818" s="194"/>
      <c r="E818" s="137"/>
      <c r="F818" s="137"/>
      <c r="H818" s="66"/>
      <c r="I818" s="66"/>
      <c r="K818" s="55"/>
      <c r="L818" s="55"/>
    </row>
    <row r="819" spans="2:12" x14ac:dyDescent="0.35">
      <c r="B819" s="194"/>
      <c r="C819" s="194"/>
      <c r="E819" s="137"/>
      <c r="F819" s="137"/>
      <c r="H819" s="66"/>
      <c r="I819" s="66"/>
      <c r="K819" s="55"/>
      <c r="L819" s="55"/>
    </row>
    <row r="820" spans="2:12" x14ac:dyDescent="0.35">
      <c r="B820" s="194"/>
      <c r="C820" s="194"/>
      <c r="E820" s="137"/>
      <c r="F820" s="137"/>
      <c r="H820" s="66"/>
      <c r="I820" s="66"/>
      <c r="K820" s="55"/>
      <c r="L820" s="55"/>
    </row>
    <row r="821" spans="2:12" x14ac:dyDescent="0.35">
      <c r="B821" s="194"/>
      <c r="C821" s="194"/>
      <c r="E821" s="137"/>
      <c r="F821" s="137"/>
      <c r="H821" s="66"/>
      <c r="I821" s="66"/>
      <c r="K821" s="55"/>
      <c r="L821" s="55"/>
    </row>
    <row r="822" spans="2:12" x14ac:dyDescent="0.35">
      <c r="B822" s="194"/>
      <c r="C822" s="194"/>
      <c r="E822" s="137"/>
      <c r="F822" s="137"/>
      <c r="H822" s="66"/>
      <c r="I822" s="66"/>
      <c r="K822" s="55"/>
      <c r="L822" s="55"/>
    </row>
    <row r="823" spans="2:12" x14ac:dyDescent="0.35">
      <c r="B823" s="194"/>
      <c r="C823" s="194"/>
      <c r="E823" s="137"/>
      <c r="F823" s="137"/>
      <c r="H823" s="66"/>
      <c r="I823" s="66"/>
      <c r="K823" s="55"/>
      <c r="L823" s="55"/>
    </row>
    <row r="824" spans="2:12" x14ac:dyDescent="0.35">
      <c r="B824" s="194"/>
      <c r="C824" s="194"/>
      <c r="E824" s="137"/>
      <c r="F824" s="137"/>
      <c r="H824" s="66"/>
      <c r="I824" s="66"/>
      <c r="K824" s="55"/>
      <c r="L824" s="55"/>
    </row>
    <row r="825" spans="2:12" x14ac:dyDescent="0.35">
      <c r="B825" s="194"/>
      <c r="C825" s="194"/>
      <c r="E825" s="137"/>
      <c r="F825" s="137"/>
      <c r="H825" s="66"/>
      <c r="I825" s="66"/>
      <c r="K825" s="55"/>
      <c r="L825" s="55"/>
    </row>
    <row r="826" spans="2:12" x14ac:dyDescent="0.35">
      <c r="B826" s="194"/>
      <c r="C826" s="194"/>
      <c r="E826" s="137"/>
      <c r="F826" s="137"/>
      <c r="H826" s="66"/>
      <c r="I826" s="66"/>
      <c r="K826" s="55"/>
      <c r="L826" s="55"/>
    </row>
    <row r="827" spans="2:12" x14ac:dyDescent="0.35">
      <c r="B827" s="194"/>
      <c r="C827" s="194"/>
      <c r="E827" s="137"/>
      <c r="F827" s="137"/>
      <c r="H827" s="66"/>
      <c r="I827" s="66"/>
      <c r="K827" s="55"/>
      <c r="L827" s="55"/>
    </row>
    <row r="828" spans="2:12" x14ac:dyDescent="0.35">
      <c r="B828" s="194"/>
      <c r="C828" s="194"/>
      <c r="E828" s="137"/>
      <c r="F828" s="137"/>
      <c r="H828" s="66"/>
      <c r="I828" s="66"/>
      <c r="K828" s="55"/>
      <c r="L828" s="55"/>
    </row>
    <row r="829" spans="2:12" x14ac:dyDescent="0.35">
      <c r="B829" s="194"/>
      <c r="C829" s="194"/>
      <c r="E829" s="137"/>
      <c r="F829" s="137"/>
      <c r="H829" s="66"/>
      <c r="I829" s="66"/>
      <c r="K829" s="55"/>
      <c r="L829" s="55"/>
    </row>
    <row r="830" spans="2:12" x14ac:dyDescent="0.35">
      <c r="B830" s="194"/>
      <c r="C830" s="194"/>
      <c r="E830" s="137"/>
      <c r="F830" s="137"/>
      <c r="H830" s="66"/>
      <c r="I830" s="66"/>
      <c r="K830" s="55"/>
      <c r="L830" s="55"/>
    </row>
    <row r="831" spans="2:12" x14ac:dyDescent="0.35">
      <c r="B831" s="194"/>
      <c r="C831" s="194"/>
      <c r="E831" s="137"/>
      <c r="F831" s="137"/>
      <c r="H831" s="66"/>
      <c r="I831" s="66"/>
      <c r="K831" s="55"/>
      <c r="L831" s="55"/>
    </row>
    <row r="832" spans="2:12" x14ac:dyDescent="0.35">
      <c r="B832" s="194"/>
      <c r="C832" s="194"/>
      <c r="E832" s="137"/>
      <c r="F832" s="137"/>
      <c r="H832" s="66"/>
      <c r="I832" s="66"/>
      <c r="K832" s="55"/>
      <c r="L832" s="55"/>
    </row>
    <row r="833" spans="2:12" x14ac:dyDescent="0.35">
      <c r="B833" s="194"/>
      <c r="C833" s="194"/>
      <c r="E833" s="137"/>
      <c r="F833" s="137"/>
      <c r="H833" s="66"/>
      <c r="I833" s="66"/>
      <c r="K833" s="55"/>
      <c r="L833" s="55"/>
    </row>
    <row r="834" spans="2:12" x14ac:dyDescent="0.35">
      <c r="B834" s="194"/>
      <c r="C834" s="194"/>
      <c r="E834" s="137"/>
      <c r="F834" s="137"/>
      <c r="H834" s="66"/>
      <c r="I834" s="66"/>
      <c r="K834" s="55"/>
      <c r="L834" s="55"/>
    </row>
    <row r="835" spans="2:12" x14ac:dyDescent="0.35">
      <c r="B835" s="194"/>
      <c r="C835" s="194"/>
      <c r="E835" s="137"/>
      <c r="F835" s="137"/>
      <c r="H835" s="66"/>
      <c r="I835" s="66"/>
      <c r="K835" s="55"/>
      <c r="L835" s="55"/>
    </row>
    <row r="836" spans="2:12" x14ac:dyDescent="0.35">
      <c r="B836" s="194"/>
      <c r="C836" s="194"/>
      <c r="E836" s="137"/>
      <c r="F836" s="137"/>
      <c r="H836" s="66"/>
      <c r="I836" s="66"/>
      <c r="K836" s="55"/>
      <c r="L836" s="55"/>
    </row>
    <row r="837" spans="2:12" x14ac:dyDescent="0.35">
      <c r="B837" s="194"/>
      <c r="C837" s="194"/>
      <c r="E837" s="137"/>
      <c r="F837" s="137"/>
      <c r="H837" s="66"/>
      <c r="I837" s="66"/>
      <c r="K837" s="55"/>
      <c r="L837" s="55"/>
    </row>
    <row r="838" spans="2:12" x14ac:dyDescent="0.35">
      <c r="B838" s="194"/>
      <c r="C838" s="194"/>
      <c r="E838" s="137"/>
      <c r="F838" s="137"/>
      <c r="H838" s="66"/>
      <c r="I838" s="66"/>
      <c r="K838" s="55"/>
      <c r="L838" s="55"/>
    </row>
    <row r="839" spans="2:12" x14ac:dyDescent="0.35">
      <c r="B839" s="194"/>
      <c r="C839" s="194"/>
      <c r="E839" s="137"/>
      <c r="F839" s="137"/>
      <c r="H839" s="66"/>
      <c r="I839" s="66"/>
      <c r="K839" s="55"/>
      <c r="L839" s="55"/>
    </row>
    <row r="840" spans="2:12" x14ac:dyDescent="0.35">
      <c r="B840" s="194"/>
      <c r="C840" s="194"/>
      <c r="E840" s="137"/>
      <c r="F840" s="137"/>
      <c r="H840" s="66"/>
      <c r="I840" s="66"/>
      <c r="K840" s="55"/>
      <c r="L840" s="55"/>
    </row>
    <row r="841" spans="2:12" x14ac:dyDescent="0.35">
      <c r="B841" s="194"/>
      <c r="C841" s="194"/>
      <c r="E841" s="137"/>
      <c r="F841" s="137"/>
      <c r="H841" s="66"/>
      <c r="I841" s="66"/>
      <c r="K841" s="55"/>
      <c r="L841" s="55"/>
    </row>
    <row r="842" spans="2:12" x14ac:dyDescent="0.35">
      <c r="B842" s="194"/>
      <c r="C842" s="194"/>
      <c r="E842" s="137"/>
      <c r="F842" s="137"/>
      <c r="H842" s="66"/>
      <c r="I842" s="66"/>
      <c r="K842" s="55"/>
      <c r="L842" s="55"/>
    </row>
    <row r="843" spans="2:12" x14ac:dyDescent="0.35">
      <c r="B843" s="194"/>
      <c r="C843" s="194"/>
      <c r="E843" s="137"/>
      <c r="F843" s="137"/>
      <c r="H843" s="66"/>
      <c r="I843" s="66"/>
      <c r="K843" s="55"/>
      <c r="L843" s="55"/>
    </row>
    <row r="844" spans="2:12" x14ac:dyDescent="0.35">
      <c r="B844" s="194"/>
      <c r="C844" s="194"/>
      <c r="E844" s="137"/>
      <c r="F844" s="137"/>
      <c r="H844" s="66"/>
      <c r="I844" s="66"/>
      <c r="K844" s="55"/>
      <c r="L844" s="55"/>
    </row>
    <row r="845" spans="2:12" x14ac:dyDescent="0.35">
      <c r="B845" s="194"/>
      <c r="C845" s="194"/>
      <c r="E845" s="137"/>
      <c r="F845" s="137"/>
      <c r="H845" s="66"/>
      <c r="I845" s="66"/>
      <c r="K845" s="55"/>
      <c r="L845" s="55"/>
    </row>
    <row r="846" spans="2:12" x14ac:dyDescent="0.35">
      <c r="B846" s="194"/>
      <c r="C846" s="194"/>
      <c r="E846" s="137"/>
      <c r="F846" s="137"/>
      <c r="H846" s="66"/>
      <c r="I846" s="66"/>
      <c r="K846" s="55"/>
      <c r="L846" s="55"/>
    </row>
    <row r="847" spans="2:12" x14ac:dyDescent="0.35">
      <c r="B847" s="194"/>
      <c r="C847" s="194"/>
      <c r="E847" s="137"/>
      <c r="F847" s="137"/>
      <c r="H847" s="66"/>
      <c r="I847" s="66"/>
      <c r="K847" s="55"/>
      <c r="L847" s="55"/>
    </row>
    <row r="848" spans="2:12" x14ac:dyDescent="0.35">
      <c r="B848" s="194"/>
      <c r="C848" s="194"/>
      <c r="E848" s="137"/>
      <c r="F848" s="137"/>
      <c r="H848" s="66"/>
      <c r="I848" s="66"/>
      <c r="K848" s="55"/>
      <c r="L848" s="55"/>
    </row>
    <row r="849" spans="2:12" x14ac:dyDescent="0.35">
      <c r="B849" s="194"/>
      <c r="C849" s="194"/>
      <c r="E849" s="137"/>
      <c r="F849" s="137"/>
      <c r="H849" s="66"/>
      <c r="I849" s="66"/>
      <c r="K849" s="55"/>
      <c r="L849" s="55"/>
    </row>
    <row r="850" spans="2:12" x14ac:dyDescent="0.35">
      <c r="B850" s="194"/>
      <c r="C850" s="194"/>
      <c r="E850" s="137"/>
      <c r="F850" s="137"/>
      <c r="H850" s="66"/>
      <c r="I850" s="66"/>
      <c r="K850" s="55"/>
      <c r="L850" s="55"/>
    </row>
    <row r="851" spans="2:12" x14ac:dyDescent="0.35">
      <c r="B851" s="194"/>
      <c r="C851" s="194"/>
      <c r="E851" s="137"/>
      <c r="F851" s="137"/>
      <c r="H851" s="66"/>
      <c r="I851" s="66"/>
      <c r="K851" s="55"/>
      <c r="L851" s="55"/>
    </row>
    <row r="852" spans="2:12" x14ac:dyDescent="0.35">
      <c r="B852" s="194"/>
      <c r="C852" s="194"/>
      <c r="E852" s="137"/>
      <c r="F852" s="137"/>
      <c r="H852" s="66"/>
      <c r="I852" s="66"/>
      <c r="K852" s="55"/>
      <c r="L852" s="55"/>
    </row>
    <row r="853" spans="2:12" x14ac:dyDescent="0.35">
      <c r="B853" s="194"/>
      <c r="C853" s="194"/>
      <c r="E853" s="137"/>
      <c r="F853" s="137"/>
      <c r="H853" s="66"/>
      <c r="I853" s="66"/>
      <c r="K853" s="55"/>
      <c r="L853" s="55"/>
    </row>
    <row r="854" spans="2:12" x14ac:dyDescent="0.35">
      <c r="B854" s="194"/>
      <c r="C854" s="194"/>
      <c r="E854" s="137"/>
      <c r="F854" s="137"/>
      <c r="H854" s="66"/>
      <c r="I854" s="66"/>
      <c r="K854" s="55"/>
      <c r="L854" s="55"/>
    </row>
    <row r="855" spans="2:12" x14ac:dyDescent="0.35">
      <c r="B855" s="194"/>
      <c r="C855" s="194"/>
      <c r="E855" s="137"/>
      <c r="F855" s="137"/>
      <c r="H855" s="66"/>
      <c r="I855" s="66"/>
      <c r="K855" s="55"/>
      <c r="L855" s="55"/>
    </row>
    <row r="856" spans="2:12" x14ac:dyDescent="0.35">
      <c r="B856" s="194"/>
      <c r="C856" s="194"/>
      <c r="E856" s="137"/>
      <c r="F856" s="137"/>
      <c r="H856" s="66"/>
      <c r="I856" s="66"/>
      <c r="K856" s="55"/>
      <c r="L856" s="55"/>
    </row>
    <row r="857" spans="2:12" x14ac:dyDescent="0.35">
      <c r="B857" s="194"/>
      <c r="C857" s="194"/>
      <c r="E857" s="137"/>
      <c r="F857" s="137"/>
      <c r="H857" s="66"/>
      <c r="I857" s="66"/>
      <c r="K857" s="55"/>
      <c r="L857" s="55"/>
    </row>
    <row r="858" spans="2:12" x14ac:dyDescent="0.35">
      <c r="B858" s="194"/>
      <c r="C858" s="194"/>
      <c r="E858" s="137"/>
      <c r="F858" s="137"/>
      <c r="H858" s="66"/>
      <c r="I858" s="66"/>
      <c r="K858" s="55"/>
      <c r="L858" s="55"/>
    </row>
    <row r="859" spans="2:12" x14ac:dyDescent="0.35">
      <c r="B859" s="194"/>
      <c r="C859" s="194"/>
      <c r="E859" s="137"/>
      <c r="F859" s="137"/>
      <c r="H859" s="66"/>
      <c r="I859" s="66"/>
      <c r="K859" s="55"/>
      <c r="L859" s="55"/>
    </row>
    <row r="860" spans="2:12" x14ac:dyDescent="0.35">
      <c r="B860" s="194"/>
      <c r="C860" s="194"/>
      <c r="E860" s="137"/>
      <c r="F860" s="137"/>
      <c r="H860" s="66"/>
      <c r="I860" s="66"/>
      <c r="K860" s="55"/>
      <c r="L860" s="55"/>
    </row>
    <row r="861" spans="2:12" x14ac:dyDescent="0.35">
      <c r="B861" s="194"/>
      <c r="C861" s="194"/>
      <c r="E861" s="137"/>
      <c r="F861" s="137"/>
      <c r="H861" s="66"/>
      <c r="I861" s="66"/>
      <c r="K861" s="55"/>
      <c r="L861" s="55"/>
    </row>
    <row r="862" spans="2:12" x14ac:dyDescent="0.35">
      <c r="B862" s="194"/>
      <c r="C862" s="194"/>
      <c r="E862" s="137"/>
      <c r="F862" s="137"/>
      <c r="H862" s="66"/>
      <c r="I862" s="66"/>
      <c r="K862" s="55"/>
      <c r="L862" s="55"/>
    </row>
    <row r="863" spans="2:12" x14ac:dyDescent="0.35">
      <c r="B863" s="194"/>
      <c r="C863" s="194"/>
      <c r="E863" s="137"/>
      <c r="F863" s="137"/>
      <c r="H863" s="66"/>
      <c r="I863" s="66"/>
      <c r="K863" s="55"/>
      <c r="L863" s="55"/>
    </row>
    <row r="864" spans="2:12" x14ac:dyDescent="0.35">
      <c r="B864" s="194"/>
      <c r="C864" s="194"/>
      <c r="E864" s="137"/>
      <c r="F864" s="137"/>
      <c r="H864" s="66"/>
      <c r="I864" s="66"/>
      <c r="K864" s="55"/>
      <c r="L864" s="55"/>
    </row>
    <row r="865" spans="2:12" x14ac:dyDescent="0.35">
      <c r="B865" s="194"/>
      <c r="C865" s="194"/>
      <c r="E865" s="137"/>
      <c r="F865" s="137"/>
      <c r="H865" s="66"/>
      <c r="I865" s="66"/>
      <c r="K865" s="55"/>
      <c r="L865" s="55"/>
    </row>
    <row r="866" spans="2:12" x14ac:dyDescent="0.35">
      <c r="B866" s="194"/>
      <c r="C866" s="194"/>
      <c r="E866" s="137"/>
      <c r="F866" s="137"/>
      <c r="H866" s="66"/>
      <c r="I866" s="66"/>
      <c r="K866" s="55"/>
      <c r="L866" s="55"/>
    </row>
    <row r="867" spans="2:12" x14ac:dyDescent="0.35">
      <c r="B867" s="194"/>
      <c r="C867" s="194"/>
      <c r="E867" s="137"/>
      <c r="F867" s="137"/>
      <c r="H867" s="66"/>
      <c r="I867" s="66"/>
      <c r="K867" s="55"/>
      <c r="L867" s="55"/>
    </row>
    <row r="868" spans="2:12" x14ac:dyDescent="0.35">
      <c r="B868" s="194"/>
      <c r="C868" s="194"/>
      <c r="E868" s="137"/>
      <c r="F868" s="137"/>
      <c r="H868" s="66"/>
      <c r="I868" s="66"/>
      <c r="K868" s="55"/>
      <c r="L868" s="55"/>
    </row>
    <row r="869" spans="2:12" x14ac:dyDescent="0.35">
      <c r="B869" s="194"/>
      <c r="C869" s="194"/>
      <c r="E869" s="137"/>
      <c r="F869" s="137"/>
      <c r="H869" s="66"/>
      <c r="I869" s="66"/>
      <c r="K869" s="55"/>
      <c r="L869" s="55"/>
    </row>
    <row r="870" spans="2:12" x14ac:dyDescent="0.35">
      <c r="B870" s="194"/>
      <c r="C870" s="194"/>
      <c r="E870" s="137"/>
      <c r="F870" s="137"/>
      <c r="H870" s="66"/>
      <c r="I870" s="66"/>
      <c r="K870" s="55"/>
      <c r="L870" s="55"/>
    </row>
    <row r="871" spans="2:12" x14ac:dyDescent="0.35">
      <c r="B871" s="194"/>
      <c r="C871" s="194"/>
      <c r="E871" s="137"/>
      <c r="F871" s="137"/>
      <c r="H871" s="66"/>
      <c r="I871" s="66"/>
      <c r="K871" s="55"/>
      <c r="L871" s="55"/>
    </row>
    <row r="872" spans="2:12" x14ac:dyDescent="0.35">
      <c r="B872" s="194"/>
      <c r="C872" s="194"/>
      <c r="E872" s="137"/>
      <c r="F872" s="137"/>
      <c r="H872" s="66"/>
      <c r="I872" s="66"/>
      <c r="K872" s="55"/>
      <c r="L872" s="55"/>
    </row>
    <row r="873" spans="2:12" x14ac:dyDescent="0.35">
      <c r="B873" s="194"/>
      <c r="C873" s="194"/>
      <c r="E873" s="137"/>
      <c r="F873" s="137"/>
      <c r="H873" s="66"/>
      <c r="I873" s="66"/>
      <c r="K873" s="55"/>
      <c r="L873" s="55"/>
    </row>
    <row r="874" spans="2:12" x14ac:dyDescent="0.35">
      <c r="B874" s="194"/>
      <c r="C874" s="194"/>
      <c r="E874" s="137"/>
      <c r="F874" s="137"/>
      <c r="H874" s="66"/>
      <c r="I874" s="66"/>
      <c r="K874" s="55"/>
      <c r="L874" s="55"/>
    </row>
    <row r="875" spans="2:12" x14ac:dyDescent="0.35">
      <c r="B875" s="194"/>
      <c r="C875" s="194"/>
      <c r="E875" s="137"/>
      <c r="F875" s="137"/>
      <c r="H875" s="66"/>
      <c r="I875" s="66"/>
      <c r="K875" s="55"/>
      <c r="L875" s="55"/>
    </row>
    <row r="876" spans="2:12" x14ac:dyDescent="0.35">
      <c r="B876" s="194"/>
      <c r="C876" s="194"/>
      <c r="E876" s="137"/>
      <c r="F876" s="137"/>
      <c r="H876" s="66"/>
      <c r="I876" s="66"/>
      <c r="K876" s="55"/>
      <c r="L876" s="55"/>
    </row>
    <row r="877" spans="2:12" x14ac:dyDescent="0.35">
      <c r="B877" s="194"/>
      <c r="C877" s="194"/>
      <c r="E877" s="137"/>
      <c r="F877" s="137"/>
      <c r="H877" s="66"/>
      <c r="I877" s="66"/>
      <c r="K877" s="55"/>
      <c r="L877" s="55"/>
    </row>
    <row r="878" spans="2:12" x14ac:dyDescent="0.35">
      <c r="B878" s="194"/>
      <c r="C878" s="194"/>
      <c r="E878" s="137"/>
      <c r="F878" s="137"/>
      <c r="H878" s="66"/>
      <c r="I878" s="66"/>
      <c r="K878" s="55"/>
      <c r="L878" s="55"/>
    </row>
    <row r="879" spans="2:12" x14ac:dyDescent="0.35">
      <c r="B879" s="194"/>
      <c r="C879" s="194"/>
      <c r="E879" s="137"/>
      <c r="F879" s="137"/>
      <c r="H879" s="66"/>
      <c r="I879" s="66"/>
      <c r="K879" s="55"/>
      <c r="L879" s="55"/>
    </row>
    <row r="880" spans="2:12" x14ac:dyDescent="0.35">
      <c r="B880" s="194"/>
      <c r="C880" s="194"/>
      <c r="E880" s="137"/>
      <c r="F880" s="137"/>
      <c r="H880" s="66"/>
      <c r="I880" s="66"/>
      <c r="K880" s="55"/>
      <c r="L880" s="55"/>
    </row>
    <row r="881" spans="2:12" x14ac:dyDescent="0.35">
      <c r="B881" s="194"/>
      <c r="C881" s="194"/>
      <c r="E881" s="137"/>
      <c r="F881" s="137"/>
      <c r="H881" s="66"/>
      <c r="I881" s="66"/>
      <c r="K881" s="55"/>
      <c r="L881" s="55"/>
    </row>
    <row r="882" spans="2:12" x14ac:dyDescent="0.35">
      <c r="B882" s="194"/>
      <c r="C882" s="194"/>
      <c r="E882" s="137"/>
      <c r="F882" s="137"/>
      <c r="H882" s="66"/>
      <c r="I882" s="66"/>
      <c r="K882" s="55"/>
      <c r="L882" s="55"/>
    </row>
    <row r="883" spans="2:12" x14ac:dyDescent="0.35">
      <c r="B883" s="194"/>
      <c r="C883" s="194"/>
      <c r="E883" s="137"/>
      <c r="F883" s="137"/>
      <c r="H883" s="66"/>
      <c r="I883" s="66"/>
      <c r="K883" s="55"/>
      <c r="L883" s="55"/>
    </row>
    <row r="884" spans="2:12" x14ac:dyDescent="0.35">
      <c r="B884" s="194"/>
      <c r="C884" s="194"/>
      <c r="E884" s="137"/>
      <c r="F884" s="137"/>
      <c r="H884" s="66"/>
      <c r="I884" s="66"/>
      <c r="K884" s="55"/>
      <c r="L884" s="55"/>
    </row>
    <row r="885" spans="2:12" x14ac:dyDescent="0.35">
      <c r="B885" s="194"/>
      <c r="C885" s="194"/>
      <c r="E885" s="137"/>
      <c r="F885" s="137"/>
      <c r="H885" s="66"/>
      <c r="I885" s="66"/>
      <c r="K885" s="55"/>
      <c r="L885" s="55"/>
    </row>
    <row r="886" spans="2:12" x14ac:dyDescent="0.35">
      <c r="B886" s="194"/>
      <c r="C886" s="194"/>
      <c r="E886" s="137"/>
      <c r="F886" s="137"/>
      <c r="H886" s="66"/>
      <c r="I886" s="66"/>
      <c r="K886" s="55"/>
      <c r="L886" s="55"/>
    </row>
    <row r="887" spans="2:12" x14ac:dyDescent="0.35">
      <c r="B887" s="194"/>
      <c r="C887" s="194"/>
      <c r="E887" s="137"/>
      <c r="F887" s="137"/>
      <c r="H887" s="66"/>
      <c r="I887" s="66"/>
      <c r="K887" s="55"/>
      <c r="L887" s="55"/>
    </row>
    <row r="888" spans="2:12" x14ac:dyDescent="0.35">
      <c r="B888" s="194"/>
      <c r="C888" s="194"/>
      <c r="E888" s="137"/>
      <c r="F888" s="137"/>
      <c r="H888" s="66"/>
      <c r="I888" s="66"/>
      <c r="K888" s="55"/>
      <c r="L888" s="55"/>
    </row>
    <row r="889" spans="2:12" x14ac:dyDescent="0.35">
      <c r="B889" s="194"/>
      <c r="C889" s="194"/>
      <c r="E889" s="137"/>
      <c r="F889" s="137"/>
      <c r="H889" s="66"/>
      <c r="I889" s="66"/>
      <c r="K889" s="55"/>
      <c r="L889" s="55"/>
    </row>
    <row r="890" spans="2:12" x14ac:dyDescent="0.35">
      <c r="B890" s="194"/>
      <c r="C890" s="194"/>
      <c r="E890" s="137"/>
      <c r="F890" s="137"/>
      <c r="H890" s="66"/>
      <c r="I890" s="66"/>
      <c r="K890" s="55"/>
      <c r="L890" s="55"/>
    </row>
    <row r="891" spans="2:12" x14ac:dyDescent="0.35">
      <c r="B891" s="194"/>
      <c r="C891" s="194"/>
      <c r="E891" s="137"/>
      <c r="F891" s="137"/>
      <c r="H891" s="66"/>
      <c r="I891" s="66"/>
      <c r="K891" s="55"/>
      <c r="L891" s="55"/>
    </row>
    <row r="892" spans="2:12" x14ac:dyDescent="0.35">
      <c r="B892" s="194"/>
      <c r="C892" s="194"/>
      <c r="E892" s="137"/>
      <c r="F892" s="137"/>
      <c r="H892" s="66"/>
      <c r="I892" s="66"/>
      <c r="K892" s="55"/>
      <c r="L892" s="55"/>
    </row>
    <row r="893" spans="2:12" x14ac:dyDescent="0.35">
      <c r="B893" s="194"/>
      <c r="C893" s="194"/>
      <c r="E893" s="137"/>
      <c r="F893" s="137"/>
      <c r="H893" s="66"/>
      <c r="I893" s="66"/>
      <c r="K893" s="55"/>
      <c r="L893" s="55"/>
    </row>
    <row r="894" spans="2:12" x14ac:dyDescent="0.35">
      <c r="B894" s="194"/>
      <c r="C894" s="194"/>
      <c r="E894" s="137"/>
      <c r="F894" s="137"/>
      <c r="H894" s="66"/>
      <c r="I894" s="66"/>
      <c r="K894" s="55"/>
      <c r="L894" s="55"/>
    </row>
    <row r="895" spans="2:12" x14ac:dyDescent="0.35">
      <c r="B895" s="194"/>
      <c r="C895" s="194"/>
      <c r="E895" s="137"/>
      <c r="F895" s="137"/>
      <c r="H895" s="66"/>
      <c r="I895" s="66"/>
      <c r="K895" s="55"/>
      <c r="L895" s="55"/>
    </row>
    <row r="896" spans="2:12" x14ac:dyDescent="0.35">
      <c r="B896" s="194"/>
      <c r="C896" s="194"/>
      <c r="E896" s="137"/>
      <c r="F896" s="137"/>
      <c r="H896" s="66"/>
      <c r="I896" s="66"/>
      <c r="K896" s="55"/>
      <c r="L896" s="55"/>
    </row>
    <row r="897" spans="2:12" x14ac:dyDescent="0.35">
      <c r="B897" s="194"/>
      <c r="C897" s="194"/>
      <c r="E897" s="137"/>
      <c r="F897" s="137"/>
      <c r="H897" s="66"/>
      <c r="I897" s="66"/>
      <c r="K897" s="55"/>
      <c r="L897" s="55"/>
    </row>
    <row r="898" spans="2:12" x14ac:dyDescent="0.35">
      <c r="B898" s="194"/>
      <c r="C898" s="194"/>
      <c r="E898" s="137"/>
      <c r="F898" s="137"/>
      <c r="H898" s="66"/>
      <c r="I898" s="66"/>
      <c r="K898" s="55"/>
      <c r="L898" s="55"/>
    </row>
    <row r="899" spans="2:12" x14ac:dyDescent="0.35">
      <c r="B899" s="194"/>
      <c r="C899" s="194"/>
      <c r="E899" s="137"/>
      <c r="F899" s="137"/>
      <c r="H899" s="66"/>
      <c r="I899" s="66"/>
      <c r="K899" s="55"/>
      <c r="L899" s="55"/>
    </row>
    <row r="900" spans="2:12" x14ac:dyDescent="0.35">
      <c r="B900" s="194"/>
      <c r="C900" s="194"/>
      <c r="E900" s="137"/>
      <c r="F900" s="137"/>
      <c r="H900" s="66"/>
      <c r="I900" s="66"/>
      <c r="K900" s="55"/>
      <c r="L900" s="55"/>
    </row>
    <row r="901" spans="2:12" x14ac:dyDescent="0.35">
      <c r="B901" s="194"/>
      <c r="C901" s="194"/>
      <c r="E901" s="137"/>
      <c r="F901" s="137"/>
      <c r="H901" s="66"/>
      <c r="I901" s="66"/>
      <c r="K901" s="55"/>
      <c r="L901" s="55"/>
    </row>
    <row r="902" spans="2:12" x14ac:dyDescent="0.35">
      <c r="B902" s="194"/>
      <c r="C902" s="194"/>
      <c r="E902" s="137"/>
      <c r="F902" s="137"/>
      <c r="H902" s="66"/>
      <c r="I902" s="66"/>
      <c r="K902" s="55"/>
      <c r="L902" s="55"/>
    </row>
    <row r="903" spans="2:12" x14ac:dyDescent="0.35">
      <c r="B903" s="194"/>
      <c r="C903" s="194"/>
      <c r="E903" s="137"/>
      <c r="F903" s="137"/>
      <c r="H903" s="66"/>
      <c r="I903" s="66"/>
      <c r="K903" s="55"/>
      <c r="L903" s="55"/>
    </row>
    <row r="904" spans="2:12" x14ac:dyDescent="0.35">
      <c r="B904" s="194"/>
      <c r="C904" s="194"/>
      <c r="E904" s="137"/>
      <c r="F904" s="137"/>
      <c r="H904" s="66"/>
      <c r="I904" s="66"/>
      <c r="K904" s="55"/>
      <c r="L904" s="55"/>
    </row>
    <row r="905" spans="2:12" x14ac:dyDescent="0.35">
      <c r="B905" s="194"/>
      <c r="C905" s="194"/>
      <c r="E905" s="137"/>
      <c r="F905" s="137"/>
      <c r="H905" s="66"/>
      <c r="I905" s="66"/>
      <c r="K905" s="55"/>
      <c r="L905" s="55"/>
    </row>
    <row r="906" spans="2:12" x14ac:dyDescent="0.35">
      <c r="B906" s="194"/>
      <c r="C906" s="194"/>
      <c r="E906" s="137"/>
      <c r="F906" s="137"/>
      <c r="H906" s="66"/>
      <c r="I906" s="66"/>
      <c r="K906" s="55"/>
      <c r="L906" s="55"/>
    </row>
    <row r="907" spans="2:12" x14ac:dyDescent="0.35">
      <c r="B907" s="194"/>
      <c r="C907" s="194"/>
      <c r="E907" s="137"/>
      <c r="F907" s="137"/>
      <c r="H907" s="66"/>
      <c r="I907" s="66"/>
      <c r="K907" s="55"/>
      <c r="L907" s="55"/>
    </row>
    <row r="908" spans="2:12" x14ac:dyDescent="0.35">
      <c r="B908" s="194"/>
      <c r="C908" s="194"/>
      <c r="E908" s="137"/>
      <c r="F908" s="137"/>
      <c r="H908" s="66"/>
      <c r="I908" s="66"/>
      <c r="K908" s="55"/>
      <c r="L908" s="55"/>
    </row>
    <row r="909" spans="2:12" x14ac:dyDescent="0.35">
      <c r="B909" s="194"/>
      <c r="C909" s="194"/>
      <c r="E909" s="137"/>
      <c r="F909" s="137"/>
      <c r="H909" s="66"/>
      <c r="I909" s="66"/>
      <c r="K909" s="55"/>
      <c r="L909" s="55"/>
    </row>
    <row r="910" spans="2:12" x14ac:dyDescent="0.35">
      <c r="B910" s="194"/>
      <c r="C910" s="194"/>
      <c r="E910" s="137"/>
      <c r="F910" s="137"/>
      <c r="H910" s="66"/>
      <c r="I910" s="66"/>
      <c r="K910" s="55"/>
      <c r="L910" s="55"/>
    </row>
    <row r="911" spans="2:12" x14ac:dyDescent="0.35">
      <c r="B911" s="194"/>
      <c r="C911" s="194"/>
      <c r="E911" s="137"/>
      <c r="F911" s="137"/>
      <c r="H911" s="66"/>
      <c r="I911" s="66"/>
      <c r="K911" s="55"/>
      <c r="L911" s="55"/>
    </row>
    <row r="912" spans="2:12" x14ac:dyDescent="0.35">
      <c r="B912" s="194"/>
      <c r="C912" s="194"/>
      <c r="E912" s="137"/>
      <c r="F912" s="137"/>
      <c r="H912" s="66"/>
      <c r="I912" s="66"/>
      <c r="K912" s="55"/>
      <c r="L912" s="55"/>
    </row>
    <row r="913" spans="2:12" x14ac:dyDescent="0.35">
      <c r="B913" s="194"/>
      <c r="C913" s="194"/>
      <c r="E913" s="137"/>
      <c r="F913" s="137"/>
      <c r="H913" s="66"/>
      <c r="I913" s="66"/>
      <c r="K913" s="55"/>
      <c r="L913" s="55"/>
    </row>
    <row r="914" spans="2:12" x14ac:dyDescent="0.35">
      <c r="B914" s="194"/>
      <c r="C914" s="194"/>
      <c r="E914" s="137"/>
      <c r="F914" s="137"/>
      <c r="H914" s="66"/>
      <c r="I914" s="66"/>
      <c r="K914" s="55"/>
      <c r="L914" s="55"/>
    </row>
    <row r="915" spans="2:12" x14ac:dyDescent="0.35">
      <c r="B915" s="194"/>
      <c r="C915" s="194"/>
      <c r="E915" s="137"/>
      <c r="F915" s="137"/>
      <c r="H915" s="66"/>
      <c r="I915" s="66"/>
      <c r="K915" s="55"/>
      <c r="L915" s="55"/>
    </row>
    <row r="916" spans="2:12" x14ac:dyDescent="0.35">
      <c r="B916" s="194"/>
      <c r="C916" s="194"/>
      <c r="E916" s="137"/>
      <c r="F916" s="137"/>
      <c r="H916" s="66"/>
      <c r="I916" s="66"/>
      <c r="K916" s="55"/>
      <c r="L916" s="55"/>
    </row>
    <row r="917" spans="2:12" x14ac:dyDescent="0.35">
      <c r="B917" s="194"/>
      <c r="C917" s="194"/>
      <c r="E917" s="137"/>
      <c r="F917" s="137"/>
      <c r="H917" s="66"/>
      <c r="I917" s="66"/>
      <c r="K917" s="55"/>
      <c r="L917" s="55"/>
    </row>
    <row r="918" spans="2:12" x14ac:dyDescent="0.35">
      <c r="B918" s="194"/>
      <c r="C918" s="194"/>
      <c r="E918" s="137"/>
      <c r="F918" s="137"/>
      <c r="H918" s="66"/>
      <c r="I918" s="66"/>
      <c r="K918" s="55"/>
      <c r="L918" s="55"/>
    </row>
    <row r="919" spans="2:12" x14ac:dyDescent="0.35">
      <c r="B919" s="194"/>
      <c r="C919" s="194"/>
      <c r="E919" s="137"/>
      <c r="F919" s="137"/>
      <c r="H919" s="66"/>
      <c r="I919" s="66"/>
      <c r="K919" s="55"/>
      <c r="L919" s="55"/>
    </row>
    <row r="920" spans="2:12" x14ac:dyDescent="0.35">
      <c r="B920" s="194"/>
      <c r="C920" s="194"/>
      <c r="E920" s="137"/>
      <c r="F920" s="137"/>
      <c r="H920" s="66"/>
      <c r="I920" s="66"/>
      <c r="K920" s="55"/>
      <c r="L920" s="55"/>
    </row>
    <row r="921" spans="2:12" x14ac:dyDescent="0.35">
      <c r="B921" s="194"/>
      <c r="C921" s="194"/>
      <c r="E921" s="137"/>
      <c r="F921" s="137"/>
      <c r="H921" s="66"/>
      <c r="I921" s="66"/>
      <c r="K921" s="55"/>
      <c r="L921" s="55"/>
    </row>
    <row r="922" spans="2:12" x14ac:dyDescent="0.35">
      <c r="B922" s="194"/>
      <c r="C922" s="194"/>
      <c r="E922" s="137"/>
      <c r="F922" s="137"/>
      <c r="H922" s="66"/>
      <c r="I922" s="66"/>
      <c r="K922" s="55"/>
      <c r="L922" s="55"/>
    </row>
    <row r="923" spans="2:12" x14ac:dyDescent="0.35">
      <c r="B923" s="194"/>
      <c r="C923" s="194"/>
      <c r="E923" s="137"/>
      <c r="F923" s="137"/>
      <c r="H923" s="66"/>
      <c r="I923" s="66"/>
      <c r="K923" s="55"/>
      <c r="L923" s="55"/>
    </row>
    <row r="924" spans="2:12" x14ac:dyDescent="0.35">
      <c r="B924" s="194"/>
      <c r="C924" s="194"/>
      <c r="E924" s="137"/>
      <c r="F924" s="137"/>
      <c r="H924" s="66"/>
      <c r="I924" s="66"/>
      <c r="K924" s="55"/>
      <c r="L924" s="55"/>
    </row>
    <row r="925" spans="2:12" x14ac:dyDescent="0.35">
      <c r="B925" s="194"/>
      <c r="C925" s="194"/>
      <c r="E925" s="137"/>
      <c r="F925" s="137"/>
      <c r="H925" s="66"/>
      <c r="I925" s="66"/>
      <c r="K925" s="55"/>
      <c r="L925" s="55"/>
    </row>
    <row r="926" spans="2:12" x14ac:dyDescent="0.35">
      <c r="B926" s="194"/>
      <c r="C926" s="194"/>
      <c r="E926" s="137"/>
      <c r="F926" s="137"/>
      <c r="H926" s="66"/>
      <c r="I926" s="66"/>
      <c r="K926" s="55"/>
      <c r="L926" s="55"/>
    </row>
    <row r="927" spans="2:12" x14ac:dyDescent="0.35">
      <c r="B927" s="194"/>
      <c r="C927" s="194"/>
      <c r="E927" s="137"/>
      <c r="F927" s="137"/>
      <c r="H927" s="66"/>
      <c r="I927" s="66"/>
      <c r="K927" s="55"/>
      <c r="L927" s="55"/>
    </row>
    <row r="928" spans="2:12" x14ac:dyDescent="0.35">
      <c r="B928" s="194"/>
      <c r="C928" s="194"/>
      <c r="E928" s="137"/>
      <c r="F928" s="137"/>
      <c r="H928" s="66"/>
      <c r="I928" s="66"/>
      <c r="K928" s="55"/>
      <c r="L928" s="55"/>
    </row>
    <row r="929" spans="2:12" x14ac:dyDescent="0.35">
      <c r="B929" s="194"/>
      <c r="C929" s="194"/>
      <c r="E929" s="137"/>
      <c r="F929" s="137"/>
      <c r="H929" s="66"/>
      <c r="I929" s="66"/>
      <c r="K929" s="55"/>
      <c r="L929" s="55"/>
    </row>
    <row r="930" spans="2:12" x14ac:dyDescent="0.35">
      <c r="B930" s="194"/>
      <c r="C930" s="194"/>
      <c r="E930" s="137"/>
      <c r="F930" s="137"/>
      <c r="H930" s="66"/>
      <c r="I930" s="66"/>
      <c r="K930" s="55"/>
      <c r="L930" s="55"/>
    </row>
    <row r="931" spans="2:12" x14ac:dyDescent="0.35">
      <c r="B931" s="194"/>
      <c r="C931" s="194"/>
      <c r="E931" s="137"/>
      <c r="F931" s="137"/>
      <c r="H931" s="66"/>
      <c r="I931" s="66"/>
      <c r="K931" s="55"/>
      <c r="L931" s="55"/>
    </row>
    <row r="932" spans="2:12" x14ac:dyDescent="0.35">
      <c r="B932" s="194"/>
      <c r="C932" s="194"/>
      <c r="E932" s="137"/>
      <c r="F932" s="137"/>
      <c r="H932" s="66"/>
      <c r="I932" s="66"/>
      <c r="K932" s="55"/>
      <c r="L932" s="55"/>
    </row>
    <row r="933" spans="2:12" x14ac:dyDescent="0.35">
      <c r="B933" s="194"/>
      <c r="C933" s="194"/>
      <c r="E933" s="137"/>
      <c r="F933" s="137"/>
      <c r="H933" s="66"/>
      <c r="I933" s="66"/>
      <c r="K933" s="55"/>
      <c r="L933" s="55"/>
    </row>
    <row r="934" spans="2:12" x14ac:dyDescent="0.35">
      <c r="B934" s="194"/>
      <c r="C934" s="194"/>
      <c r="E934" s="137"/>
      <c r="F934" s="137"/>
      <c r="H934" s="66"/>
      <c r="I934" s="66"/>
      <c r="K934" s="55"/>
      <c r="L934" s="55"/>
    </row>
    <row r="935" spans="2:12" x14ac:dyDescent="0.35">
      <c r="B935" s="194"/>
      <c r="C935" s="194"/>
      <c r="E935" s="137"/>
      <c r="F935" s="137"/>
      <c r="H935" s="66"/>
      <c r="I935" s="66"/>
      <c r="K935" s="55"/>
      <c r="L935" s="55"/>
    </row>
    <row r="936" spans="2:12" x14ac:dyDescent="0.35">
      <c r="B936" s="194"/>
      <c r="C936" s="194"/>
      <c r="E936" s="137"/>
      <c r="F936" s="137"/>
      <c r="H936" s="66"/>
      <c r="I936" s="66"/>
      <c r="K936" s="55"/>
      <c r="L936" s="55"/>
    </row>
    <row r="937" spans="2:12" x14ac:dyDescent="0.35">
      <c r="B937" s="194"/>
      <c r="C937" s="194"/>
      <c r="E937" s="137"/>
      <c r="F937" s="137"/>
      <c r="H937" s="66"/>
      <c r="I937" s="66"/>
      <c r="K937" s="55"/>
      <c r="L937" s="55"/>
    </row>
    <row r="938" spans="2:12" x14ac:dyDescent="0.35">
      <c r="B938" s="194"/>
      <c r="C938" s="194"/>
      <c r="E938" s="137"/>
      <c r="F938" s="137"/>
      <c r="H938" s="66"/>
      <c r="I938" s="66"/>
      <c r="K938" s="55"/>
      <c r="L938" s="55"/>
    </row>
    <row r="939" spans="2:12" x14ac:dyDescent="0.35">
      <c r="B939" s="194"/>
      <c r="C939" s="194"/>
      <c r="E939" s="137"/>
      <c r="F939" s="137"/>
      <c r="H939" s="66"/>
      <c r="I939" s="66"/>
      <c r="K939" s="55"/>
      <c r="L939" s="55"/>
    </row>
    <row r="940" spans="2:12" x14ac:dyDescent="0.35">
      <c r="B940" s="194"/>
      <c r="C940" s="194"/>
      <c r="E940" s="137"/>
      <c r="F940" s="137"/>
      <c r="H940" s="66"/>
      <c r="I940" s="66"/>
      <c r="K940" s="55"/>
      <c r="L940" s="55"/>
    </row>
    <row r="941" spans="2:12" x14ac:dyDescent="0.35">
      <c r="B941" s="194"/>
      <c r="C941" s="194"/>
      <c r="E941" s="137"/>
      <c r="F941" s="137"/>
      <c r="H941" s="66"/>
      <c r="I941" s="66"/>
      <c r="K941" s="55"/>
      <c r="L941" s="55"/>
    </row>
    <row r="942" spans="2:12" x14ac:dyDescent="0.35">
      <c r="B942" s="194"/>
      <c r="C942" s="194"/>
      <c r="E942" s="137"/>
      <c r="F942" s="137"/>
      <c r="H942" s="66"/>
      <c r="I942" s="66"/>
      <c r="K942" s="55"/>
      <c r="L942" s="55"/>
    </row>
    <row r="943" spans="2:12" x14ac:dyDescent="0.35">
      <c r="B943" s="194"/>
      <c r="C943" s="194"/>
      <c r="E943" s="137"/>
      <c r="F943" s="137"/>
      <c r="H943" s="66"/>
      <c r="I943" s="66"/>
      <c r="K943" s="55"/>
      <c r="L943" s="55"/>
    </row>
    <row r="944" spans="2:12" x14ac:dyDescent="0.35">
      <c r="B944" s="194"/>
      <c r="C944" s="194"/>
      <c r="E944" s="137"/>
      <c r="F944" s="137"/>
      <c r="H944" s="66"/>
      <c r="I944" s="66"/>
      <c r="K944" s="55"/>
      <c r="L944" s="55"/>
    </row>
    <row r="945" spans="2:12" x14ac:dyDescent="0.35">
      <c r="B945" s="194"/>
      <c r="C945" s="194"/>
      <c r="E945" s="137"/>
      <c r="F945" s="137"/>
      <c r="H945" s="66"/>
      <c r="I945" s="66"/>
      <c r="K945" s="55"/>
      <c r="L945" s="55"/>
    </row>
    <row r="946" spans="2:12" x14ac:dyDescent="0.35">
      <c r="B946" s="194"/>
      <c r="C946" s="194"/>
      <c r="E946" s="137"/>
      <c r="F946" s="137"/>
      <c r="H946" s="66"/>
      <c r="I946" s="66"/>
      <c r="K946" s="55"/>
      <c r="L946" s="55"/>
    </row>
    <row r="947" spans="2:12" x14ac:dyDescent="0.35">
      <c r="B947" s="194"/>
      <c r="C947" s="194"/>
      <c r="E947" s="137"/>
      <c r="F947" s="137"/>
      <c r="H947" s="66"/>
      <c r="I947" s="66"/>
      <c r="K947" s="55"/>
      <c r="L947" s="55"/>
    </row>
    <row r="948" spans="2:12" x14ac:dyDescent="0.35">
      <c r="B948" s="194"/>
      <c r="C948" s="194"/>
      <c r="E948" s="137"/>
      <c r="F948" s="137"/>
      <c r="H948" s="66"/>
      <c r="I948" s="66"/>
      <c r="K948" s="55"/>
      <c r="L948" s="55"/>
    </row>
    <row r="949" spans="2:12" x14ac:dyDescent="0.35">
      <c r="B949" s="194"/>
      <c r="C949" s="194"/>
      <c r="E949" s="137"/>
      <c r="F949" s="137"/>
      <c r="H949" s="66"/>
      <c r="I949" s="66"/>
      <c r="K949" s="55"/>
      <c r="L949" s="55"/>
    </row>
    <row r="950" spans="2:12" x14ac:dyDescent="0.35">
      <c r="B950" s="194"/>
      <c r="C950" s="194"/>
      <c r="E950" s="137"/>
      <c r="F950" s="137"/>
      <c r="H950" s="66"/>
      <c r="I950" s="66"/>
      <c r="K950" s="55"/>
      <c r="L950" s="55"/>
    </row>
    <row r="951" spans="2:12" x14ac:dyDescent="0.35">
      <c r="B951" s="194"/>
      <c r="C951" s="194"/>
      <c r="E951" s="137"/>
      <c r="F951" s="137"/>
      <c r="H951" s="66"/>
      <c r="I951" s="66"/>
      <c r="K951" s="55"/>
      <c r="L951" s="55"/>
    </row>
    <row r="952" spans="2:12" x14ac:dyDescent="0.35">
      <c r="B952" s="194"/>
      <c r="C952" s="194"/>
      <c r="E952" s="137"/>
      <c r="F952" s="137"/>
      <c r="H952" s="66"/>
      <c r="I952" s="66"/>
      <c r="K952" s="55"/>
      <c r="L952" s="55"/>
    </row>
    <row r="953" spans="2:12" x14ac:dyDescent="0.35">
      <c r="B953" s="194"/>
      <c r="C953" s="194"/>
      <c r="E953" s="137"/>
      <c r="F953" s="137"/>
      <c r="H953" s="66"/>
      <c r="I953" s="66"/>
      <c r="K953" s="55"/>
      <c r="L953" s="55"/>
    </row>
    <row r="954" spans="2:12" x14ac:dyDescent="0.35">
      <c r="B954" s="194"/>
      <c r="C954" s="194"/>
      <c r="E954" s="137"/>
      <c r="F954" s="137"/>
      <c r="H954" s="66"/>
      <c r="I954" s="66"/>
      <c r="K954" s="55"/>
      <c r="L954" s="55"/>
    </row>
    <row r="955" spans="2:12" x14ac:dyDescent="0.35">
      <c r="B955" s="194"/>
      <c r="C955" s="194"/>
      <c r="E955" s="137"/>
      <c r="F955" s="137"/>
      <c r="H955" s="66"/>
      <c r="I955" s="66"/>
      <c r="K955" s="55"/>
      <c r="L955" s="55"/>
    </row>
    <row r="956" spans="2:12" x14ac:dyDescent="0.35">
      <c r="B956" s="194"/>
      <c r="C956" s="194"/>
      <c r="E956" s="137"/>
      <c r="F956" s="137"/>
      <c r="H956" s="66"/>
      <c r="I956" s="66"/>
      <c r="K956" s="55"/>
      <c r="L956" s="55"/>
    </row>
    <row r="957" spans="2:12" x14ac:dyDescent="0.35">
      <c r="B957" s="194"/>
      <c r="C957" s="194"/>
      <c r="E957" s="137"/>
      <c r="F957" s="137"/>
      <c r="H957" s="66"/>
      <c r="I957" s="66"/>
      <c r="K957" s="55"/>
      <c r="L957" s="55"/>
    </row>
    <row r="958" spans="2:12" x14ac:dyDescent="0.35">
      <c r="B958" s="194"/>
      <c r="C958" s="194"/>
      <c r="E958" s="137"/>
      <c r="F958" s="137"/>
      <c r="H958" s="66"/>
      <c r="I958" s="66"/>
      <c r="K958" s="55"/>
      <c r="L958" s="55"/>
    </row>
    <row r="959" spans="2:12" x14ac:dyDescent="0.35">
      <c r="B959" s="194"/>
      <c r="C959" s="194"/>
      <c r="E959" s="137"/>
      <c r="F959" s="137"/>
      <c r="H959" s="66"/>
      <c r="I959" s="66"/>
      <c r="K959" s="55"/>
      <c r="L959" s="55"/>
    </row>
    <row r="960" spans="2:12" x14ac:dyDescent="0.35">
      <c r="B960" s="194"/>
      <c r="C960" s="194"/>
      <c r="E960" s="137"/>
      <c r="F960" s="137"/>
      <c r="H960" s="66"/>
      <c r="I960" s="66"/>
      <c r="K960" s="55"/>
      <c r="L960" s="55"/>
    </row>
    <row r="961" spans="2:12" x14ac:dyDescent="0.35">
      <c r="B961" s="194"/>
      <c r="C961" s="194"/>
      <c r="E961" s="137"/>
      <c r="F961" s="137"/>
      <c r="H961" s="66"/>
      <c r="I961" s="66"/>
      <c r="K961" s="55"/>
      <c r="L961" s="55"/>
    </row>
    <row r="962" spans="2:12" x14ac:dyDescent="0.35">
      <c r="B962" s="194"/>
      <c r="C962" s="194"/>
      <c r="E962" s="137"/>
      <c r="F962" s="137"/>
      <c r="H962" s="66"/>
      <c r="I962" s="66"/>
      <c r="K962" s="55"/>
      <c r="L962" s="55"/>
    </row>
    <row r="963" spans="2:12" x14ac:dyDescent="0.35">
      <c r="B963" s="194"/>
      <c r="C963" s="194"/>
      <c r="E963" s="137"/>
      <c r="F963" s="137"/>
      <c r="H963" s="66"/>
      <c r="I963" s="66"/>
      <c r="K963" s="55"/>
      <c r="L963" s="55"/>
    </row>
    <row r="964" spans="2:12" x14ac:dyDescent="0.35">
      <c r="B964" s="194"/>
      <c r="C964" s="194"/>
      <c r="E964" s="137"/>
      <c r="F964" s="137"/>
      <c r="H964" s="66"/>
      <c r="I964" s="66"/>
      <c r="K964" s="55"/>
      <c r="L964" s="55"/>
    </row>
    <row r="965" spans="2:12" x14ac:dyDescent="0.35">
      <c r="B965" s="194"/>
      <c r="C965" s="194"/>
      <c r="E965" s="137"/>
      <c r="F965" s="137"/>
      <c r="H965" s="66"/>
      <c r="I965" s="66"/>
      <c r="K965" s="55"/>
      <c r="L965" s="55"/>
    </row>
    <row r="966" spans="2:12" x14ac:dyDescent="0.35">
      <c r="B966" s="194"/>
      <c r="C966" s="194"/>
      <c r="E966" s="137"/>
      <c r="F966" s="137"/>
      <c r="H966" s="66"/>
      <c r="I966" s="66"/>
      <c r="K966" s="55"/>
      <c r="L966" s="55"/>
    </row>
    <row r="967" spans="2:12" x14ac:dyDescent="0.35">
      <c r="B967" s="194"/>
      <c r="C967" s="194"/>
      <c r="E967" s="137"/>
      <c r="F967" s="137"/>
      <c r="H967" s="66"/>
      <c r="I967" s="66"/>
      <c r="K967" s="55"/>
      <c r="L967" s="55"/>
    </row>
    <row r="968" spans="2:12" x14ac:dyDescent="0.35">
      <c r="B968" s="194"/>
      <c r="C968" s="194"/>
      <c r="E968" s="137"/>
      <c r="F968" s="137"/>
      <c r="H968" s="66"/>
      <c r="I968" s="66"/>
      <c r="K968" s="55"/>
      <c r="L968" s="55"/>
    </row>
    <row r="969" spans="2:12" x14ac:dyDescent="0.35">
      <c r="B969" s="194"/>
      <c r="C969" s="194"/>
      <c r="E969" s="137"/>
      <c r="F969" s="137"/>
      <c r="H969" s="66"/>
      <c r="I969" s="66"/>
      <c r="K969" s="55"/>
      <c r="L969" s="55"/>
    </row>
    <row r="970" spans="2:12" x14ac:dyDescent="0.35">
      <c r="B970" s="194"/>
      <c r="C970" s="194"/>
      <c r="E970" s="137"/>
      <c r="F970" s="137"/>
      <c r="H970" s="66"/>
      <c r="I970" s="66"/>
      <c r="K970" s="55"/>
      <c r="L970" s="55"/>
    </row>
    <row r="971" spans="2:12" x14ac:dyDescent="0.35">
      <c r="B971" s="194"/>
      <c r="C971" s="194"/>
      <c r="E971" s="137"/>
      <c r="F971" s="137"/>
      <c r="H971" s="66"/>
      <c r="I971" s="66"/>
      <c r="K971" s="55"/>
      <c r="L971" s="55"/>
    </row>
    <row r="972" spans="2:12" x14ac:dyDescent="0.35">
      <c r="B972" s="194"/>
      <c r="C972" s="194"/>
      <c r="E972" s="137"/>
      <c r="F972" s="137"/>
      <c r="H972" s="66"/>
      <c r="I972" s="66"/>
      <c r="K972" s="55"/>
      <c r="L972" s="55"/>
    </row>
    <row r="973" spans="2:12" x14ac:dyDescent="0.35">
      <c r="B973" s="194"/>
      <c r="C973" s="194"/>
      <c r="E973" s="137"/>
      <c r="F973" s="137"/>
      <c r="H973" s="66"/>
      <c r="I973" s="66"/>
      <c r="K973" s="55"/>
      <c r="L973" s="55"/>
    </row>
    <row r="974" spans="2:12" x14ac:dyDescent="0.35">
      <c r="B974" s="194"/>
      <c r="C974" s="194"/>
      <c r="E974" s="137"/>
      <c r="F974" s="137"/>
      <c r="H974" s="66"/>
      <c r="I974" s="66"/>
      <c r="K974" s="55"/>
      <c r="L974" s="55"/>
    </row>
    <row r="975" spans="2:12" x14ac:dyDescent="0.35">
      <c r="B975" s="194"/>
      <c r="C975" s="194"/>
      <c r="E975" s="137"/>
      <c r="F975" s="137"/>
      <c r="H975" s="66"/>
      <c r="I975" s="66"/>
      <c r="K975" s="55"/>
      <c r="L975" s="55"/>
    </row>
    <row r="976" spans="2:12" x14ac:dyDescent="0.35">
      <c r="B976" s="194"/>
      <c r="C976" s="194"/>
      <c r="E976" s="137"/>
      <c r="F976" s="137"/>
      <c r="H976" s="66"/>
      <c r="I976" s="66"/>
      <c r="K976" s="55"/>
      <c r="L976" s="55"/>
    </row>
    <row r="977" spans="2:12" x14ac:dyDescent="0.35">
      <c r="B977" s="194"/>
      <c r="C977" s="194"/>
      <c r="E977" s="137"/>
      <c r="F977" s="137"/>
      <c r="H977" s="66"/>
      <c r="I977" s="66"/>
      <c r="K977" s="55"/>
      <c r="L977" s="55"/>
    </row>
    <row r="978" spans="2:12" x14ac:dyDescent="0.35">
      <c r="B978" s="194"/>
      <c r="C978" s="194"/>
      <c r="E978" s="137"/>
      <c r="F978" s="137"/>
      <c r="H978" s="66"/>
      <c r="I978" s="66"/>
      <c r="K978" s="55"/>
      <c r="L978" s="55"/>
    </row>
    <row r="979" spans="2:12" x14ac:dyDescent="0.35">
      <c r="B979" s="194"/>
      <c r="C979" s="194"/>
      <c r="E979" s="137"/>
      <c r="F979" s="137"/>
      <c r="H979" s="66"/>
      <c r="I979" s="66"/>
      <c r="K979" s="55"/>
      <c r="L979" s="55"/>
    </row>
    <row r="980" spans="2:12" x14ac:dyDescent="0.35">
      <c r="B980" s="194"/>
      <c r="C980" s="194"/>
      <c r="E980" s="137"/>
      <c r="F980" s="137"/>
      <c r="H980" s="66"/>
      <c r="I980" s="66"/>
      <c r="K980" s="55"/>
      <c r="L980" s="55"/>
    </row>
    <row r="981" spans="2:12" x14ac:dyDescent="0.35">
      <c r="B981" s="194"/>
      <c r="C981" s="194"/>
      <c r="E981" s="137"/>
      <c r="F981" s="137"/>
      <c r="H981" s="66"/>
      <c r="I981" s="66"/>
      <c r="K981" s="55"/>
      <c r="L981" s="55"/>
    </row>
    <row r="982" spans="2:12" x14ac:dyDescent="0.35">
      <c r="B982" s="194"/>
      <c r="C982" s="194"/>
      <c r="E982" s="137"/>
      <c r="F982" s="137"/>
      <c r="H982" s="66"/>
      <c r="I982" s="66"/>
      <c r="K982" s="55"/>
      <c r="L982" s="55"/>
    </row>
    <row r="983" spans="2:12" x14ac:dyDescent="0.35">
      <c r="B983" s="194"/>
      <c r="C983" s="194"/>
      <c r="E983" s="137"/>
      <c r="F983" s="137"/>
      <c r="H983" s="66"/>
      <c r="I983" s="66"/>
      <c r="K983" s="55"/>
      <c r="L983" s="55"/>
    </row>
    <row r="984" spans="2:12" x14ac:dyDescent="0.35">
      <c r="B984" s="194"/>
      <c r="C984" s="194"/>
      <c r="E984" s="137"/>
      <c r="F984" s="137"/>
      <c r="H984" s="66"/>
      <c r="I984" s="66"/>
      <c r="K984" s="55"/>
      <c r="L984" s="55"/>
    </row>
    <row r="985" spans="2:12" x14ac:dyDescent="0.35">
      <c r="B985" s="194"/>
      <c r="C985" s="194"/>
      <c r="E985" s="137"/>
      <c r="F985" s="137"/>
      <c r="H985" s="66"/>
      <c r="I985" s="66"/>
      <c r="K985" s="55"/>
      <c r="L985" s="55"/>
    </row>
    <row r="986" spans="2:12" x14ac:dyDescent="0.35">
      <c r="B986" s="194"/>
      <c r="C986" s="194"/>
      <c r="E986" s="137"/>
      <c r="F986" s="137"/>
      <c r="H986" s="66"/>
      <c r="I986" s="66"/>
      <c r="K986" s="55"/>
      <c r="L986" s="55"/>
    </row>
    <row r="987" spans="2:12" x14ac:dyDescent="0.35">
      <c r="B987" s="194"/>
      <c r="C987" s="194"/>
      <c r="E987" s="137"/>
      <c r="F987" s="137"/>
      <c r="H987" s="66"/>
      <c r="I987" s="66"/>
      <c r="K987" s="55"/>
      <c r="L987" s="55"/>
    </row>
    <row r="988" spans="2:12" x14ac:dyDescent="0.35">
      <c r="B988" s="194"/>
      <c r="C988" s="194"/>
      <c r="E988" s="137"/>
      <c r="F988" s="137"/>
      <c r="H988" s="66"/>
      <c r="I988" s="66"/>
      <c r="K988" s="55"/>
      <c r="L988" s="55"/>
    </row>
    <row r="989" spans="2:12" x14ac:dyDescent="0.35">
      <c r="B989" s="194"/>
      <c r="C989" s="194"/>
      <c r="E989" s="137"/>
      <c r="F989" s="137"/>
      <c r="H989" s="66"/>
      <c r="I989" s="66"/>
      <c r="K989" s="55"/>
      <c r="L989" s="55"/>
    </row>
    <row r="990" spans="2:12" x14ac:dyDescent="0.35">
      <c r="B990" s="194"/>
      <c r="C990" s="194"/>
      <c r="E990" s="137"/>
      <c r="F990" s="137"/>
      <c r="H990" s="66"/>
      <c r="I990" s="66"/>
      <c r="K990" s="55"/>
      <c r="L990" s="55"/>
    </row>
    <row r="991" spans="2:12" x14ac:dyDescent="0.35">
      <c r="B991" s="194"/>
      <c r="C991" s="194"/>
      <c r="E991" s="137"/>
      <c r="F991" s="137"/>
      <c r="H991" s="66"/>
      <c r="I991" s="66"/>
      <c r="K991" s="55"/>
      <c r="L991" s="55"/>
    </row>
    <row r="992" spans="2:12" x14ac:dyDescent="0.35">
      <c r="B992" s="194"/>
      <c r="C992" s="194"/>
      <c r="E992" s="137"/>
      <c r="F992" s="137"/>
      <c r="H992" s="66"/>
      <c r="I992" s="66"/>
      <c r="K992" s="55"/>
      <c r="L992" s="55"/>
    </row>
    <row r="993" spans="2:12" x14ac:dyDescent="0.35">
      <c r="B993" s="194"/>
      <c r="C993" s="194"/>
      <c r="E993" s="137"/>
      <c r="F993" s="137"/>
      <c r="H993" s="66"/>
      <c r="I993" s="66"/>
      <c r="K993" s="55"/>
      <c r="L993" s="55"/>
    </row>
    <row r="994" spans="2:12" x14ac:dyDescent="0.35">
      <c r="B994" s="194"/>
      <c r="C994" s="194"/>
      <c r="E994" s="137"/>
      <c r="F994" s="137"/>
      <c r="H994" s="66"/>
      <c r="I994" s="66"/>
      <c r="K994" s="55"/>
      <c r="L994" s="55"/>
    </row>
    <row r="995" spans="2:12" x14ac:dyDescent="0.35">
      <c r="B995" s="194"/>
      <c r="C995" s="194"/>
      <c r="E995" s="137"/>
      <c r="F995" s="137"/>
      <c r="H995" s="66"/>
      <c r="I995" s="66"/>
      <c r="K995" s="55"/>
      <c r="L995" s="55"/>
    </row>
    <row r="996" spans="2:12" x14ac:dyDescent="0.35">
      <c r="B996" s="194"/>
      <c r="C996" s="194"/>
      <c r="E996" s="137"/>
      <c r="F996" s="137"/>
      <c r="H996" s="66"/>
      <c r="I996" s="66"/>
      <c r="K996" s="55"/>
      <c r="L996" s="55"/>
    </row>
    <row r="997" spans="2:12" x14ac:dyDescent="0.35">
      <c r="B997" s="194"/>
      <c r="C997" s="194"/>
      <c r="E997" s="137"/>
      <c r="F997" s="137"/>
      <c r="H997" s="66"/>
      <c r="I997" s="66"/>
      <c r="K997" s="55"/>
      <c r="L997" s="55"/>
    </row>
    <row r="998" spans="2:12" x14ac:dyDescent="0.35">
      <c r="B998" s="194"/>
      <c r="C998" s="194"/>
      <c r="E998" s="137"/>
      <c r="F998" s="137"/>
      <c r="H998" s="66"/>
      <c r="I998" s="66"/>
      <c r="K998" s="55"/>
      <c r="L998" s="55"/>
    </row>
    <row r="999" spans="2:12" x14ac:dyDescent="0.35">
      <c r="B999" s="194"/>
      <c r="C999" s="194"/>
      <c r="E999" s="137"/>
      <c r="F999" s="137"/>
      <c r="H999" s="66"/>
      <c r="I999" s="66"/>
      <c r="K999" s="55"/>
      <c r="L999" s="55"/>
    </row>
    <row r="1000" spans="2:12" x14ac:dyDescent="0.35">
      <c r="B1000" s="194"/>
      <c r="C1000" s="194"/>
      <c r="E1000" s="137"/>
      <c r="F1000" s="137"/>
      <c r="H1000" s="66"/>
      <c r="I1000" s="66"/>
      <c r="K1000" s="55"/>
      <c r="L1000" s="55"/>
    </row>
  </sheetData>
  <sheetProtection algorithmName="SHA-512" hashValue="N7Rb1oS3pVwtHPxFu2G0qtgpFcTTfbypXbmnMGfIop/gneW5ZEaFtxGAnjTGAtu/bPrxy/xmVYiD1HeVfyA7Rg==" saltValue="/XVwJS8zZ3f9Thj3T6OelA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&amp;CDe tilrettede Driftsudgifter 2016, Somatik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2:G107"/>
  <sheetViews>
    <sheetView workbookViewId="0"/>
  </sheetViews>
  <sheetFormatPr defaultColWidth="8.81640625" defaultRowHeight="14.5" x14ac:dyDescent="0.35"/>
  <cols>
    <col min="2" max="2" width="58.81640625" bestFit="1" customWidth="1"/>
    <col min="3" max="3" width="10.1796875" bestFit="1" customWidth="1"/>
    <col min="4" max="6" width="10.26953125" bestFit="1" customWidth="1"/>
  </cols>
  <sheetData>
    <row r="2" spans="2:6" ht="29" x14ac:dyDescent="0.35">
      <c r="B2" s="146" t="s">
        <v>101</v>
      </c>
      <c r="C2" s="143"/>
      <c r="D2" s="143"/>
      <c r="E2" s="143"/>
      <c r="F2" s="143"/>
    </row>
    <row r="3" spans="2:6" x14ac:dyDescent="0.35">
      <c r="B3" s="143"/>
      <c r="C3" s="136">
        <v>2020</v>
      </c>
      <c r="D3" s="136">
        <v>2019</v>
      </c>
      <c r="E3" s="136">
        <v>2018</v>
      </c>
      <c r="F3" s="136">
        <v>2017</v>
      </c>
    </row>
    <row r="4" spans="2:6" x14ac:dyDescent="0.35">
      <c r="B4" s="22" t="s">
        <v>0</v>
      </c>
      <c r="C4" s="142">
        <v>10317685.11184676</v>
      </c>
      <c r="D4" s="142">
        <v>9820561.932</v>
      </c>
      <c r="E4" s="142">
        <v>9572182.5976208001</v>
      </c>
      <c r="F4" s="142">
        <v>9316998</v>
      </c>
    </row>
    <row r="5" spans="2:6" x14ac:dyDescent="0.35">
      <c r="B5" s="22" t="s">
        <v>1</v>
      </c>
      <c r="C5" s="142">
        <v>4380847.472077677</v>
      </c>
      <c r="D5" s="142">
        <v>4083341.2429999998</v>
      </c>
      <c r="E5" s="142">
        <v>3989388.145220092</v>
      </c>
      <c r="F5" s="142">
        <v>3790210.2530199997</v>
      </c>
    </row>
    <row r="6" spans="2:6" x14ac:dyDescent="0.35">
      <c r="B6" s="22" t="s">
        <v>2</v>
      </c>
      <c r="C6" s="142">
        <v>958513.27687180054</v>
      </c>
      <c r="D6" s="142">
        <v>1492213.996</v>
      </c>
      <c r="E6" s="142">
        <v>1437663.1431702259</v>
      </c>
      <c r="F6" s="142">
        <v>1333068.0828200001</v>
      </c>
    </row>
    <row r="7" spans="2:6" x14ac:dyDescent="0.35">
      <c r="B7" s="22" t="s">
        <v>3</v>
      </c>
      <c r="C7" s="142">
        <v>0</v>
      </c>
      <c r="D7" s="142">
        <v>0</v>
      </c>
      <c r="E7" s="142">
        <v>0</v>
      </c>
      <c r="F7" s="142">
        <v>0</v>
      </c>
    </row>
    <row r="8" spans="2:6" x14ac:dyDescent="0.35">
      <c r="B8" s="22" t="s">
        <v>4</v>
      </c>
      <c r="C8" s="142">
        <v>0</v>
      </c>
      <c r="D8" s="142">
        <v>0</v>
      </c>
      <c r="E8" s="142">
        <v>0</v>
      </c>
      <c r="F8" s="142">
        <v>0</v>
      </c>
    </row>
    <row r="9" spans="2:6" x14ac:dyDescent="0.35">
      <c r="B9" s="22" t="s">
        <v>5</v>
      </c>
      <c r="C9" s="142">
        <v>-660385.90041999996</v>
      </c>
      <c r="D9" s="142">
        <v>-698237.93767000001</v>
      </c>
      <c r="E9" s="142">
        <v>-654891.15389331128</v>
      </c>
      <c r="F9" s="142">
        <v>-556069.85930000001</v>
      </c>
    </row>
    <row r="10" spans="2:6" x14ac:dyDescent="0.35">
      <c r="B10" s="22" t="s">
        <v>6</v>
      </c>
      <c r="C10" s="142">
        <v>-2683.1027299999996</v>
      </c>
      <c r="D10" s="142">
        <v>-3237.9463300000002</v>
      </c>
      <c r="E10" s="142">
        <v>-2283.3623299999999</v>
      </c>
      <c r="F10" s="142">
        <v>-2775.66471</v>
      </c>
    </row>
    <row r="11" spans="2:6" x14ac:dyDescent="0.35">
      <c r="B11" s="22" t="s">
        <v>7</v>
      </c>
      <c r="C11" s="142">
        <v>0</v>
      </c>
      <c r="D11" s="142">
        <v>0</v>
      </c>
      <c r="E11" s="142">
        <v>0</v>
      </c>
      <c r="F11" s="142">
        <v>0</v>
      </c>
    </row>
    <row r="12" spans="2:6" x14ac:dyDescent="0.35">
      <c r="B12" s="136" t="s">
        <v>8</v>
      </c>
      <c r="C12" s="139">
        <v>14993976.857646238</v>
      </c>
      <c r="D12" s="139">
        <v>14694641.287</v>
      </c>
      <c r="E12" s="139">
        <v>14342059.369787807</v>
      </c>
      <c r="F12" s="139">
        <v>13881430.811829999</v>
      </c>
    </row>
    <row r="13" spans="2:6" x14ac:dyDescent="0.35">
      <c r="C13" s="5"/>
      <c r="D13" s="5"/>
      <c r="E13" s="5"/>
      <c r="F13" s="5"/>
    </row>
    <row r="14" spans="2:6" ht="29" x14ac:dyDescent="0.35">
      <c r="B14" s="146" t="s">
        <v>102</v>
      </c>
      <c r="C14" s="139"/>
      <c r="D14" s="139"/>
      <c r="E14" s="139"/>
      <c r="F14" s="139"/>
    </row>
    <row r="15" spans="2:6" x14ac:dyDescent="0.35">
      <c r="B15" s="143"/>
      <c r="C15" s="140">
        <v>2020</v>
      </c>
      <c r="D15" s="140">
        <v>2019</v>
      </c>
      <c r="E15" s="140">
        <v>2018</v>
      </c>
      <c r="F15" s="140">
        <v>2017</v>
      </c>
    </row>
    <row r="16" spans="2:6" x14ac:dyDescent="0.35">
      <c r="B16" s="22" t="s">
        <v>0</v>
      </c>
      <c r="C16" s="142">
        <v>627653</v>
      </c>
      <c r="D16" s="142">
        <v>589239.48492149799</v>
      </c>
      <c r="E16" s="142">
        <v>566136</v>
      </c>
      <c r="F16" s="142">
        <v>572773</v>
      </c>
    </row>
    <row r="17" spans="2:7" x14ac:dyDescent="0.35">
      <c r="B17" s="22" t="s">
        <v>1</v>
      </c>
      <c r="C17" s="142">
        <v>339505</v>
      </c>
      <c r="D17" s="142">
        <v>109354.0163732643</v>
      </c>
      <c r="E17" s="142">
        <v>93678</v>
      </c>
      <c r="F17" s="142">
        <v>100133</v>
      </c>
    </row>
    <row r="18" spans="2:7" x14ac:dyDescent="0.35">
      <c r="B18" s="22" t="s">
        <v>2</v>
      </c>
      <c r="C18" s="142">
        <v>3382908</v>
      </c>
      <c r="D18" s="142">
        <v>2789795.0354580046</v>
      </c>
      <c r="E18" s="142">
        <v>2617120</v>
      </c>
      <c r="F18" s="142">
        <v>2714521</v>
      </c>
    </row>
    <row r="19" spans="2:7" x14ac:dyDescent="0.35">
      <c r="B19" s="22" t="s">
        <v>3</v>
      </c>
      <c r="C19" s="142">
        <v>15972</v>
      </c>
      <c r="D19" s="142">
        <v>9714.5464222817045</v>
      </c>
      <c r="E19" s="142">
        <v>13264</v>
      </c>
      <c r="F19" s="142">
        <v>15954</v>
      </c>
    </row>
    <row r="20" spans="2:7" x14ac:dyDescent="0.35">
      <c r="B20" s="22" t="s">
        <v>4</v>
      </c>
      <c r="C20" s="142">
        <v>0</v>
      </c>
      <c r="D20" s="142">
        <v>0</v>
      </c>
      <c r="E20" s="142">
        <v>0</v>
      </c>
      <c r="F20" s="142">
        <v>0</v>
      </c>
    </row>
    <row r="21" spans="2:7" x14ac:dyDescent="0.35">
      <c r="B21" s="22" t="s">
        <v>5</v>
      </c>
      <c r="C21" s="142">
        <v>-817621</v>
      </c>
      <c r="D21" s="142">
        <v>-1064225.7714163272</v>
      </c>
      <c r="E21" s="142">
        <v>-912413</v>
      </c>
      <c r="F21" s="142">
        <v>-787962</v>
      </c>
    </row>
    <row r="22" spans="2:7" x14ac:dyDescent="0.35">
      <c r="B22" s="44" t="s">
        <v>6</v>
      </c>
      <c r="C22" s="148">
        <v>-46600</v>
      </c>
      <c r="D22" s="148">
        <v>0</v>
      </c>
      <c r="E22" s="148">
        <v>-2744</v>
      </c>
      <c r="F22" s="148">
        <v>-4762</v>
      </c>
    </row>
    <row r="23" spans="2:7" x14ac:dyDescent="0.35">
      <c r="B23" s="22" t="s">
        <v>7</v>
      </c>
      <c r="C23" s="142">
        <v>0</v>
      </c>
      <c r="D23" s="142">
        <v>0</v>
      </c>
      <c r="E23" s="142">
        <v>0</v>
      </c>
      <c r="F23" s="142">
        <v>0</v>
      </c>
    </row>
    <row r="24" spans="2:7" x14ac:dyDescent="0.35">
      <c r="B24" s="146" t="s">
        <v>8</v>
      </c>
      <c r="C24" s="139">
        <v>3501817</v>
      </c>
      <c r="D24" s="139">
        <v>2433877.3117587217</v>
      </c>
      <c r="E24" s="139">
        <v>2375041</v>
      </c>
      <c r="F24" s="139">
        <v>2610657</v>
      </c>
    </row>
    <row r="25" spans="2:7" x14ac:dyDescent="0.35">
      <c r="C25" s="1"/>
      <c r="D25" s="1"/>
      <c r="E25" s="1"/>
      <c r="F25" s="1"/>
    </row>
    <row r="26" spans="2:7" x14ac:dyDescent="0.35">
      <c r="B26" s="146" t="s">
        <v>103</v>
      </c>
      <c r="C26" s="139"/>
      <c r="D26" s="139"/>
      <c r="E26" s="139"/>
      <c r="F26" s="139"/>
    </row>
    <row r="27" spans="2:7" x14ac:dyDescent="0.35">
      <c r="B27" s="143"/>
      <c r="C27" s="140">
        <v>2020</v>
      </c>
      <c r="D27" s="140">
        <v>2019</v>
      </c>
      <c r="E27" s="140">
        <v>2018</v>
      </c>
      <c r="F27" s="140">
        <v>2017</v>
      </c>
      <c r="G27" s="19"/>
    </row>
    <row r="28" spans="2:7" x14ac:dyDescent="0.35">
      <c r="B28" s="22" t="s">
        <v>15</v>
      </c>
      <c r="C28" s="142">
        <v>468435</v>
      </c>
      <c r="D28" s="142">
        <v>389412.27948243637</v>
      </c>
      <c r="E28" s="142">
        <v>395943</v>
      </c>
      <c r="F28" s="142">
        <v>381685</v>
      </c>
    </row>
    <row r="29" spans="2:7" x14ac:dyDescent="0.35">
      <c r="B29" s="22" t="s">
        <v>54</v>
      </c>
      <c r="C29" s="142">
        <v>0</v>
      </c>
      <c r="D29" s="142">
        <v>51989.044963663458</v>
      </c>
      <c r="E29" s="142">
        <v>49589</v>
      </c>
      <c r="F29" s="142">
        <v>50679</v>
      </c>
    </row>
    <row r="30" spans="2:7" x14ac:dyDescent="0.35">
      <c r="B30" s="22" t="s">
        <v>16</v>
      </c>
      <c r="C30" s="142">
        <v>80462</v>
      </c>
      <c r="D30" s="142">
        <v>44101.296340000001</v>
      </c>
      <c r="E30" s="142">
        <v>44790</v>
      </c>
      <c r="F30" s="142">
        <v>58013</v>
      </c>
    </row>
    <row r="31" spans="2:7" x14ac:dyDescent="0.35">
      <c r="B31" s="22" t="s">
        <v>55</v>
      </c>
      <c r="C31" s="142">
        <v>65021</v>
      </c>
      <c r="D31" s="142">
        <v>0</v>
      </c>
      <c r="E31" s="142">
        <v>0</v>
      </c>
      <c r="F31" s="142">
        <v>0</v>
      </c>
    </row>
    <row r="32" spans="2:7" x14ac:dyDescent="0.35">
      <c r="B32" s="44" t="s">
        <v>56</v>
      </c>
      <c r="C32" s="148">
        <v>21633</v>
      </c>
      <c r="D32" s="148">
        <v>0</v>
      </c>
      <c r="E32" s="148">
        <v>0</v>
      </c>
      <c r="F32" s="148">
        <v>0</v>
      </c>
    </row>
    <row r="33" spans="2:6" x14ac:dyDescent="0.35">
      <c r="B33" s="143" t="s">
        <v>8</v>
      </c>
      <c r="C33" s="144">
        <v>635551</v>
      </c>
      <c r="D33" s="144">
        <v>485502.62078609987</v>
      </c>
      <c r="E33" s="144">
        <v>490322</v>
      </c>
      <c r="F33" s="144">
        <v>490377</v>
      </c>
    </row>
    <row r="34" spans="2:6" x14ac:dyDescent="0.35">
      <c r="B34" s="146"/>
      <c r="C34" s="139"/>
      <c r="D34" s="139"/>
      <c r="E34" s="139"/>
      <c r="F34" s="139"/>
    </row>
    <row r="35" spans="2:6" ht="29" x14ac:dyDescent="0.35">
      <c r="B35" s="147" t="s">
        <v>27</v>
      </c>
      <c r="C35" s="136"/>
      <c r="D35" s="136"/>
      <c r="E35" s="136"/>
      <c r="F35" s="136"/>
    </row>
    <row r="36" spans="2:6" x14ac:dyDescent="0.35">
      <c r="B36" s="146"/>
      <c r="C36" s="183">
        <v>2020</v>
      </c>
      <c r="D36" s="183">
        <v>2019</v>
      </c>
      <c r="E36" s="183">
        <v>2018</v>
      </c>
      <c r="F36" s="183">
        <v>2017</v>
      </c>
    </row>
    <row r="37" spans="2:6" x14ac:dyDescent="0.35">
      <c r="B37" s="22" t="s">
        <v>17</v>
      </c>
      <c r="C37" s="148">
        <v>0</v>
      </c>
      <c r="D37" s="148">
        <v>0</v>
      </c>
      <c r="E37" s="148">
        <v>0</v>
      </c>
      <c r="F37" s="148">
        <v>0</v>
      </c>
    </row>
    <row r="38" spans="2:6" x14ac:dyDescent="0.35">
      <c r="B38" s="22" t="s">
        <v>18</v>
      </c>
      <c r="C38" s="142">
        <v>0</v>
      </c>
      <c r="D38" s="142">
        <v>0</v>
      </c>
      <c r="E38" s="142">
        <v>13731.81221</v>
      </c>
      <c r="F38" s="142">
        <v>14500.619901673326</v>
      </c>
    </row>
    <row r="39" spans="2:6" x14ac:dyDescent="0.35">
      <c r="B39" s="22" t="s">
        <v>19</v>
      </c>
      <c r="C39" s="142">
        <v>0</v>
      </c>
      <c r="D39" s="142">
        <v>0</v>
      </c>
      <c r="E39" s="142">
        <v>1553.585</v>
      </c>
      <c r="F39" s="142">
        <v>1360.3775185846966</v>
      </c>
    </row>
    <row r="40" spans="2:6" x14ac:dyDescent="0.35">
      <c r="B40" s="136" t="s">
        <v>8</v>
      </c>
      <c r="C40" s="139">
        <v>0</v>
      </c>
      <c r="D40" s="139">
        <v>0</v>
      </c>
      <c r="E40" s="139">
        <v>15285.397209999999</v>
      </c>
      <c r="F40" s="139">
        <v>15860.99742025802</v>
      </c>
    </row>
    <row r="41" spans="2:6" x14ac:dyDescent="0.35">
      <c r="B41" s="147"/>
      <c r="C41" s="144"/>
      <c r="D41" s="144"/>
      <c r="E41" s="144"/>
      <c r="F41" s="144"/>
    </row>
    <row r="42" spans="2:6" x14ac:dyDescent="0.35">
      <c r="B42" s="146" t="s">
        <v>28</v>
      </c>
      <c r="C42" s="140"/>
      <c r="D42" s="140"/>
      <c r="E42" s="140"/>
      <c r="F42" s="140"/>
    </row>
    <row r="43" spans="2:6" x14ac:dyDescent="0.35">
      <c r="B43" s="143"/>
      <c r="C43" s="183">
        <v>2020</v>
      </c>
      <c r="D43" s="183">
        <v>2019</v>
      </c>
      <c r="E43" s="183">
        <v>2018</v>
      </c>
      <c r="F43" s="183">
        <v>2017</v>
      </c>
    </row>
    <row r="44" spans="2:6" x14ac:dyDescent="0.35">
      <c r="B44" s="45" t="s">
        <v>20</v>
      </c>
      <c r="C44" s="148">
        <v>0</v>
      </c>
      <c r="D44" s="148">
        <v>0</v>
      </c>
      <c r="E44" s="148">
        <v>0</v>
      </c>
      <c r="F44" s="148">
        <v>0</v>
      </c>
    </row>
    <row r="45" spans="2:6" x14ac:dyDescent="0.35">
      <c r="B45" s="22" t="s">
        <v>50</v>
      </c>
      <c r="C45" s="149">
        <v>414364.89500000002</v>
      </c>
      <c r="D45" s="149">
        <v>190648.59762999986</v>
      </c>
      <c r="E45" s="149">
        <v>153158.00912</v>
      </c>
      <c r="F45" s="149">
        <v>343713.71681706497</v>
      </c>
    </row>
    <row r="46" spans="2:6" x14ac:dyDescent="0.35">
      <c r="B46" s="22" t="s">
        <v>21</v>
      </c>
      <c r="C46" s="142">
        <v>19759.521000000001</v>
      </c>
      <c r="D46" s="142">
        <v>18707.150269999995</v>
      </c>
      <c r="E46" s="142">
        <v>18308.83281</v>
      </c>
      <c r="F46" s="142">
        <v>18329.637542504388</v>
      </c>
    </row>
    <row r="47" spans="2:6" x14ac:dyDescent="0.35">
      <c r="B47" s="136" t="s">
        <v>8</v>
      </c>
      <c r="C47" s="139">
        <v>434124.41600000003</v>
      </c>
      <c r="D47" s="139">
        <v>209355.74789999987</v>
      </c>
      <c r="E47" s="139">
        <v>171466.84193</v>
      </c>
      <c r="F47" s="139">
        <v>362043.35435956938</v>
      </c>
    </row>
    <row r="48" spans="2:6" x14ac:dyDescent="0.35">
      <c r="B48" s="147"/>
      <c r="C48" s="144"/>
      <c r="D48" s="144"/>
      <c r="E48" s="144"/>
      <c r="F48" s="144"/>
    </row>
    <row r="49" spans="2:7" x14ac:dyDescent="0.35">
      <c r="B49" s="146" t="s">
        <v>29</v>
      </c>
      <c r="C49" s="140"/>
      <c r="D49" s="140"/>
      <c r="E49" s="140"/>
      <c r="F49" s="140"/>
    </row>
    <row r="50" spans="2:7" x14ac:dyDescent="0.35">
      <c r="B50" s="136"/>
      <c r="C50" s="184">
        <v>2020</v>
      </c>
      <c r="D50" s="184">
        <v>2019</v>
      </c>
      <c r="E50" s="184">
        <v>2018</v>
      </c>
      <c r="F50" s="184">
        <v>2017</v>
      </c>
      <c r="G50" s="19"/>
    </row>
    <row r="51" spans="2:7" x14ac:dyDescent="0.35">
      <c r="B51" s="22" t="s">
        <v>48</v>
      </c>
      <c r="C51" s="142">
        <v>0</v>
      </c>
      <c r="D51" s="142">
        <v>0</v>
      </c>
      <c r="E51" s="142">
        <v>0</v>
      </c>
      <c r="F51" s="142">
        <v>0</v>
      </c>
    </row>
    <row r="52" spans="2:7" x14ac:dyDescent="0.35">
      <c r="B52" s="45" t="s">
        <v>58</v>
      </c>
      <c r="C52" s="148">
        <v>270115</v>
      </c>
      <c r="D52" s="148">
        <v>305469.33261000033</v>
      </c>
      <c r="E52" s="148">
        <v>297065.91600000003</v>
      </c>
      <c r="F52" s="148">
        <v>333014.23541478976</v>
      </c>
    </row>
    <row r="53" spans="2:7" x14ac:dyDescent="0.35">
      <c r="B53" s="22" t="s">
        <v>59</v>
      </c>
      <c r="C53" s="148">
        <v>4019.8542245909903</v>
      </c>
      <c r="D53" s="148">
        <v>4039.0483011141305</v>
      </c>
      <c r="E53" s="148">
        <v>3900</v>
      </c>
      <c r="F53" s="148">
        <v>3883</v>
      </c>
    </row>
    <row r="54" spans="2:7" x14ac:dyDescent="0.35">
      <c r="B54" s="22" t="s">
        <v>60</v>
      </c>
      <c r="C54" s="142">
        <v>0</v>
      </c>
      <c r="D54" s="142">
        <v>0</v>
      </c>
      <c r="E54" s="142">
        <v>0</v>
      </c>
      <c r="F54" s="142">
        <v>0</v>
      </c>
    </row>
    <row r="55" spans="2:7" x14ac:dyDescent="0.35">
      <c r="B55" s="22" t="s">
        <v>61</v>
      </c>
      <c r="C55" s="142">
        <v>28168.096669999999</v>
      </c>
      <c r="D55" s="142">
        <v>26696.318339999998</v>
      </c>
      <c r="E55" s="142">
        <v>28877.493999999999</v>
      </c>
      <c r="F55" s="142">
        <v>21837.60793101331</v>
      </c>
    </row>
    <row r="56" spans="2:7" x14ac:dyDescent="0.35">
      <c r="B56" s="22" t="s">
        <v>62</v>
      </c>
      <c r="C56" s="142">
        <v>0</v>
      </c>
      <c r="D56" s="142">
        <v>0</v>
      </c>
      <c r="E56" s="142">
        <v>0</v>
      </c>
      <c r="F56" s="142">
        <v>0</v>
      </c>
    </row>
    <row r="57" spans="2:7" x14ac:dyDescent="0.35">
      <c r="B57" s="44" t="s">
        <v>63</v>
      </c>
      <c r="C57" s="148">
        <v>0</v>
      </c>
      <c r="D57" s="148">
        <v>0</v>
      </c>
      <c r="E57" s="148">
        <v>0</v>
      </c>
      <c r="F57" s="148">
        <v>0</v>
      </c>
    </row>
    <row r="58" spans="2:7" x14ac:dyDescent="0.35">
      <c r="B58" s="22" t="s">
        <v>64</v>
      </c>
      <c r="C58" s="142">
        <v>2463</v>
      </c>
      <c r="D58" s="142">
        <v>2341</v>
      </c>
      <c r="E58" s="142">
        <v>3601.7330000000002</v>
      </c>
      <c r="F58" s="142">
        <v>0</v>
      </c>
    </row>
    <row r="59" spans="2:7" x14ac:dyDescent="0.35">
      <c r="B59" s="45" t="s">
        <v>65</v>
      </c>
      <c r="C59" s="148">
        <v>0</v>
      </c>
      <c r="D59" s="148">
        <v>0</v>
      </c>
      <c r="E59" s="148">
        <v>10049</v>
      </c>
      <c r="F59" s="148">
        <v>7933.4982300000011</v>
      </c>
    </row>
    <row r="60" spans="2:7" x14ac:dyDescent="0.35">
      <c r="B60" s="22" t="s">
        <v>66</v>
      </c>
      <c r="C60" s="148">
        <v>0</v>
      </c>
      <c r="D60" s="148">
        <v>1845.704</v>
      </c>
      <c r="E60" s="148">
        <v>2096.5169999999998</v>
      </c>
      <c r="F60" s="148">
        <v>2212.4083000000001</v>
      </c>
    </row>
    <row r="61" spans="2:7" x14ac:dyDescent="0.35">
      <c r="B61" s="22" t="s">
        <v>67</v>
      </c>
      <c r="C61" s="142">
        <v>330146</v>
      </c>
      <c r="D61" s="142">
        <v>385620.44883422006</v>
      </c>
      <c r="E61" s="142">
        <v>252526</v>
      </c>
      <c r="F61" s="142">
        <v>202848</v>
      </c>
    </row>
    <row r="62" spans="2:7" x14ac:dyDescent="0.35">
      <c r="B62" s="22" t="s">
        <v>68</v>
      </c>
      <c r="C62" s="142">
        <v>0</v>
      </c>
      <c r="D62" s="142">
        <v>0</v>
      </c>
      <c r="E62" s="142">
        <v>0</v>
      </c>
      <c r="F62" s="142">
        <v>0</v>
      </c>
    </row>
    <row r="63" spans="2:7" x14ac:dyDescent="0.35">
      <c r="B63" s="22" t="s">
        <v>69</v>
      </c>
      <c r="C63" s="142">
        <v>8023</v>
      </c>
      <c r="D63" s="142">
        <v>8641.2184199999992</v>
      </c>
      <c r="E63" s="142">
        <v>6591</v>
      </c>
      <c r="F63" s="142">
        <v>0</v>
      </c>
    </row>
    <row r="64" spans="2:7" x14ac:dyDescent="0.35">
      <c r="B64" s="22" t="s">
        <v>70</v>
      </c>
      <c r="C64" s="142">
        <v>189445.53103011069</v>
      </c>
      <c r="D64" s="142">
        <v>106625.03824017188</v>
      </c>
      <c r="E64" s="142">
        <v>65946.139670000004</v>
      </c>
      <c r="F64" s="142">
        <v>194248.17402000001</v>
      </c>
    </row>
    <row r="65" spans="2:6" x14ac:dyDescent="0.35">
      <c r="B65" s="22" t="s">
        <v>71</v>
      </c>
      <c r="C65" s="142">
        <v>49</v>
      </c>
      <c r="D65" s="142">
        <v>0</v>
      </c>
      <c r="E65" s="142">
        <v>0</v>
      </c>
      <c r="F65" s="142">
        <v>0</v>
      </c>
    </row>
    <row r="66" spans="2:6" x14ac:dyDescent="0.35">
      <c r="B66" s="22" t="s">
        <v>72</v>
      </c>
      <c r="C66" s="142">
        <v>-18829</v>
      </c>
      <c r="D66" s="142">
        <v>-46628.885999999999</v>
      </c>
      <c r="E66" s="142">
        <v>-43956</v>
      </c>
      <c r="F66" s="142">
        <v>-43413.112399999998</v>
      </c>
    </row>
    <row r="67" spans="2:6" x14ac:dyDescent="0.35">
      <c r="B67" s="22" t="s">
        <v>73</v>
      </c>
      <c r="C67" s="142">
        <v>-13565</v>
      </c>
      <c r="D67" s="142">
        <v>-12678.625520000001</v>
      </c>
      <c r="E67" s="142">
        <v>0</v>
      </c>
      <c r="F67" s="142">
        <v>-62.992800000000003</v>
      </c>
    </row>
    <row r="68" spans="2:6" x14ac:dyDescent="0.35">
      <c r="B68" s="22" t="s">
        <v>74</v>
      </c>
      <c r="C68" s="142">
        <v>133177</v>
      </c>
      <c r="D68" s="142">
        <v>120392.31274000002</v>
      </c>
      <c r="E68" s="142">
        <v>156808</v>
      </c>
      <c r="F68" s="142">
        <v>145252</v>
      </c>
    </row>
    <row r="69" spans="2:6" x14ac:dyDescent="0.35">
      <c r="B69" s="22" t="s">
        <v>75</v>
      </c>
      <c r="C69" s="142">
        <v>35680.276729999998</v>
      </c>
      <c r="D69" s="142">
        <v>34666.384268829999</v>
      </c>
      <c r="E69" s="142">
        <v>36206.126949999998</v>
      </c>
      <c r="F69" s="142">
        <v>36107.226568128004</v>
      </c>
    </row>
    <row r="70" spans="2:6" x14ac:dyDescent="0.35">
      <c r="B70" s="22" t="s">
        <v>76</v>
      </c>
      <c r="C70" s="142">
        <v>294323.97950000002</v>
      </c>
      <c r="D70" s="142">
        <v>255316.04062000001</v>
      </c>
      <c r="E70" s="142">
        <v>286859.44215999998</v>
      </c>
      <c r="F70" s="142">
        <v>292467.81738999998</v>
      </c>
    </row>
    <row r="71" spans="2:6" x14ac:dyDescent="0.35">
      <c r="B71" s="22" t="s">
        <v>77</v>
      </c>
      <c r="C71" s="142">
        <v>310697.68290999997</v>
      </c>
      <c r="D71" s="142">
        <v>311523.75300000003</v>
      </c>
      <c r="E71" s="142">
        <v>303310.70699999999</v>
      </c>
      <c r="F71" s="142">
        <v>298157.55308647873</v>
      </c>
    </row>
    <row r="72" spans="2:6" x14ac:dyDescent="0.35">
      <c r="B72" s="22" t="s">
        <v>78</v>
      </c>
      <c r="C72" s="142">
        <v>824630.21663000004</v>
      </c>
      <c r="D72" s="142">
        <v>717127.5507500025</v>
      </c>
      <c r="E72" s="142">
        <v>769522.54937000002</v>
      </c>
      <c r="F72" s="142">
        <v>795956.17932875012</v>
      </c>
    </row>
    <row r="73" spans="2:6" x14ac:dyDescent="0.35">
      <c r="B73" s="22" t="s">
        <v>79</v>
      </c>
      <c r="C73" s="142">
        <v>1770.5459634079523</v>
      </c>
      <c r="D73" s="142">
        <v>2059</v>
      </c>
      <c r="E73" s="142">
        <v>2539</v>
      </c>
      <c r="F73" s="142">
        <v>2797.2483333397004</v>
      </c>
    </row>
    <row r="74" spans="2:6" x14ac:dyDescent="0.35">
      <c r="B74" s="44" t="s">
        <v>80</v>
      </c>
      <c r="C74" s="148">
        <v>58132</v>
      </c>
      <c r="D74" s="148">
        <v>52854.499000000003</v>
      </c>
      <c r="E74" s="148">
        <v>26868.35</v>
      </c>
      <c r="F74" s="148">
        <v>1.6587400000000001</v>
      </c>
    </row>
    <row r="75" spans="2:6" x14ac:dyDescent="0.35">
      <c r="B75" s="44" t="s">
        <v>81</v>
      </c>
      <c r="C75" s="148">
        <v>0</v>
      </c>
      <c r="D75" s="148">
        <v>0</v>
      </c>
      <c r="E75" s="148">
        <v>0</v>
      </c>
      <c r="F75" s="148">
        <v>0</v>
      </c>
    </row>
    <row r="76" spans="2:6" x14ac:dyDescent="0.35">
      <c r="B76" s="44" t="s">
        <v>82</v>
      </c>
      <c r="C76" s="148">
        <v>63365</v>
      </c>
      <c r="D76" s="148">
        <v>58093.803329999995</v>
      </c>
      <c r="E76" s="148">
        <v>58433</v>
      </c>
      <c r="F76" s="148">
        <v>56931</v>
      </c>
    </row>
    <row r="77" spans="2:6" x14ac:dyDescent="0.35">
      <c r="B77" s="22" t="s">
        <v>83</v>
      </c>
      <c r="C77" s="142">
        <v>80819.16</v>
      </c>
      <c r="D77" s="142">
        <v>83265.904763749015</v>
      </c>
      <c r="E77" s="142">
        <v>71106.062160000001</v>
      </c>
      <c r="F77" s="142">
        <v>71222.712287247268</v>
      </c>
    </row>
    <row r="78" spans="2:6" x14ac:dyDescent="0.35">
      <c r="B78" s="22" t="s">
        <v>84</v>
      </c>
      <c r="C78" s="142">
        <v>58930</v>
      </c>
      <c r="D78" s="142">
        <v>56244.066883</v>
      </c>
      <c r="E78" s="142">
        <v>59699</v>
      </c>
      <c r="F78" s="142">
        <v>54131</v>
      </c>
    </row>
    <row r="79" spans="2:6" x14ac:dyDescent="0.35">
      <c r="B79" s="22" t="s">
        <v>85</v>
      </c>
      <c r="C79" s="142">
        <v>93360</v>
      </c>
      <c r="D79" s="142">
        <v>85599.475109999985</v>
      </c>
      <c r="E79" s="142">
        <v>85408</v>
      </c>
      <c r="F79" s="142">
        <v>84739.320235585998</v>
      </c>
    </row>
    <row r="80" spans="2:6" x14ac:dyDescent="0.35">
      <c r="B80" s="22" t="s">
        <v>86</v>
      </c>
      <c r="C80" s="142">
        <v>4218.9258300000001</v>
      </c>
      <c r="D80" s="142">
        <v>4382.0420000000004</v>
      </c>
      <c r="E80" s="142">
        <v>4052.5340000000001</v>
      </c>
      <c r="F80" s="142">
        <v>3983.4958001999998</v>
      </c>
    </row>
    <row r="81" spans="2:6" x14ac:dyDescent="0.35">
      <c r="B81" s="44" t="s">
        <v>87</v>
      </c>
      <c r="C81" s="148">
        <v>2240</v>
      </c>
      <c r="D81" s="148">
        <v>2256.8130599999995</v>
      </c>
      <c r="E81" s="148">
        <v>2098</v>
      </c>
      <c r="F81" s="148">
        <v>1835</v>
      </c>
    </row>
    <row r="82" spans="2:6" x14ac:dyDescent="0.35">
      <c r="B82" s="22" t="s">
        <v>88</v>
      </c>
      <c r="C82" s="142">
        <v>18409.69427</v>
      </c>
      <c r="D82" s="142">
        <v>19907.829009999998</v>
      </c>
      <c r="E82" s="142">
        <v>37590.799889999995</v>
      </c>
      <c r="F82" s="142">
        <v>33683.684419999998</v>
      </c>
    </row>
    <row r="83" spans="2:6" x14ac:dyDescent="0.35">
      <c r="B83" s="22" t="s">
        <v>89</v>
      </c>
      <c r="C83" s="142">
        <v>0</v>
      </c>
      <c r="D83" s="142">
        <v>0</v>
      </c>
      <c r="E83" s="142">
        <v>0</v>
      </c>
      <c r="F83" s="142">
        <v>0</v>
      </c>
    </row>
    <row r="84" spans="2:6" x14ac:dyDescent="0.35">
      <c r="B84" s="22" t="s">
        <v>90</v>
      </c>
      <c r="C84" s="142">
        <v>14064</v>
      </c>
      <c r="D84" s="142">
        <v>14702.118794280004</v>
      </c>
      <c r="E84" s="142">
        <v>14218</v>
      </c>
      <c r="F84" s="142">
        <v>15323</v>
      </c>
    </row>
    <row r="85" spans="2:6" x14ac:dyDescent="0.35">
      <c r="B85" s="142" t="s">
        <v>91</v>
      </c>
      <c r="C85" s="142">
        <v>0</v>
      </c>
      <c r="D85" s="142">
        <v>0</v>
      </c>
      <c r="E85" s="142">
        <v>0</v>
      </c>
      <c r="F85" s="142">
        <v>0</v>
      </c>
    </row>
    <row r="86" spans="2:6" x14ac:dyDescent="0.35">
      <c r="B86" s="22" t="s">
        <v>92</v>
      </c>
      <c r="C86" s="142">
        <v>0</v>
      </c>
      <c r="D86" s="142">
        <v>0</v>
      </c>
      <c r="E86" s="142">
        <v>0</v>
      </c>
      <c r="F86" s="142">
        <v>0</v>
      </c>
    </row>
    <row r="87" spans="2:6" x14ac:dyDescent="0.35">
      <c r="B87" s="22" t="s">
        <v>93</v>
      </c>
      <c r="C87" s="142">
        <v>0</v>
      </c>
      <c r="D87" s="142">
        <v>0</v>
      </c>
      <c r="E87" s="142">
        <v>0</v>
      </c>
      <c r="F87" s="142">
        <v>0</v>
      </c>
    </row>
    <row r="88" spans="2:6" x14ac:dyDescent="0.35">
      <c r="B88" s="22" t="s">
        <v>94</v>
      </c>
      <c r="C88" s="142">
        <v>101991</v>
      </c>
      <c r="D88" s="142">
        <v>0</v>
      </c>
      <c r="E88" s="142">
        <v>0</v>
      </c>
      <c r="F88" s="142">
        <v>0</v>
      </c>
    </row>
    <row r="89" spans="2:6" x14ac:dyDescent="0.35">
      <c r="B89" s="22" t="s">
        <v>95</v>
      </c>
      <c r="C89" s="142">
        <v>631930</v>
      </c>
      <c r="D89" s="142">
        <v>0</v>
      </c>
      <c r="E89" s="142">
        <v>0</v>
      </c>
      <c r="F89" s="142">
        <v>0</v>
      </c>
    </row>
    <row r="90" spans="2:6" x14ac:dyDescent="0.35">
      <c r="B90" s="22" t="s">
        <v>96</v>
      </c>
      <c r="C90" s="142">
        <v>0</v>
      </c>
      <c r="D90" s="142">
        <v>0</v>
      </c>
      <c r="E90" s="142">
        <v>0</v>
      </c>
      <c r="F90" s="142">
        <v>0</v>
      </c>
    </row>
    <row r="91" spans="2:6" x14ac:dyDescent="0.35">
      <c r="B91" s="44" t="s">
        <v>53</v>
      </c>
      <c r="C91" s="148">
        <v>0</v>
      </c>
      <c r="D91" s="148">
        <v>0</v>
      </c>
      <c r="E91" s="148">
        <v>20032.529000000002</v>
      </c>
      <c r="F91" s="148">
        <v>19703.698334000001</v>
      </c>
    </row>
    <row r="92" spans="2:6" x14ac:dyDescent="0.35">
      <c r="B92" s="143" t="s">
        <v>8</v>
      </c>
      <c r="C92" s="144">
        <v>3527774.9637581096</v>
      </c>
      <c r="D92" s="182">
        <v>2600362.1905553686</v>
      </c>
      <c r="E92" s="182">
        <v>2561449.9002</v>
      </c>
      <c r="F92" s="182">
        <v>2634793.4132195329</v>
      </c>
    </row>
    <row r="93" spans="2:6" x14ac:dyDescent="0.35">
      <c r="B93" s="22"/>
      <c r="C93" s="56"/>
      <c r="D93" s="56"/>
      <c r="E93" s="56"/>
      <c r="F93" s="56"/>
    </row>
    <row r="94" spans="2:6" x14ac:dyDescent="0.35">
      <c r="B94" s="22"/>
      <c r="C94" s="56"/>
      <c r="D94" s="56"/>
      <c r="E94" s="56"/>
      <c r="F94" s="56"/>
    </row>
    <row r="95" spans="2:6" x14ac:dyDescent="0.35">
      <c r="B95" s="22"/>
      <c r="C95" s="56"/>
      <c r="D95" s="56"/>
      <c r="E95" s="56"/>
      <c r="F95" s="56"/>
    </row>
    <row r="96" spans="2:6" x14ac:dyDescent="0.35">
      <c r="B96" s="22"/>
      <c r="C96" s="56"/>
      <c r="D96" s="56"/>
      <c r="E96" s="56"/>
      <c r="F96" s="56"/>
    </row>
    <row r="97" spans="2:6" x14ac:dyDescent="0.35">
      <c r="B97" s="22"/>
      <c r="C97" s="56"/>
      <c r="D97" s="56"/>
      <c r="E97" s="56"/>
      <c r="F97" s="56"/>
    </row>
    <row r="98" spans="2:6" x14ac:dyDescent="0.35">
      <c r="B98" s="22"/>
      <c r="C98" s="56"/>
      <c r="D98" s="56"/>
      <c r="E98" s="56"/>
      <c r="F98" s="56"/>
    </row>
    <row r="99" spans="2:6" x14ac:dyDescent="0.35">
      <c r="B99" s="22"/>
      <c r="C99" s="56"/>
      <c r="D99" s="56"/>
      <c r="E99" s="56"/>
      <c r="F99" s="56"/>
    </row>
    <row r="100" spans="2:6" x14ac:dyDescent="0.35">
      <c r="B100" s="22"/>
      <c r="C100" s="56"/>
      <c r="D100" s="56"/>
      <c r="E100" s="56"/>
      <c r="F100" s="56"/>
    </row>
    <row r="101" spans="2:6" x14ac:dyDescent="0.35">
      <c r="B101" s="22"/>
      <c r="C101" s="56"/>
      <c r="D101" s="56"/>
      <c r="E101" s="56"/>
      <c r="F101" s="56"/>
    </row>
    <row r="102" spans="2:6" x14ac:dyDescent="0.35">
      <c r="B102" s="57"/>
      <c r="C102" s="58"/>
      <c r="D102" s="58"/>
      <c r="E102" s="58"/>
      <c r="F102" s="58"/>
    </row>
    <row r="103" spans="2:6" x14ac:dyDescent="0.35">
      <c r="B103" s="57"/>
      <c r="C103" s="58"/>
      <c r="D103" s="58"/>
      <c r="E103" s="58"/>
      <c r="F103" s="58"/>
    </row>
    <row r="104" spans="2:6" x14ac:dyDescent="0.35">
      <c r="B104" s="57"/>
      <c r="C104" s="58"/>
      <c r="D104" s="58"/>
      <c r="E104" s="58"/>
      <c r="F104" s="58"/>
    </row>
    <row r="105" spans="2:6" x14ac:dyDescent="0.35">
      <c r="B105" s="51"/>
      <c r="C105" s="52"/>
      <c r="D105" s="52"/>
      <c r="E105" s="52"/>
      <c r="F105" s="52"/>
    </row>
    <row r="106" spans="2:6" x14ac:dyDescent="0.35">
      <c r="B106" s="22"/>
      <c r="C106" s="23"/>
      <c r="D106" s="23"/>
      <c r="E106" s="23"/>
      <c r="F106" s="23"/>
    </row>
    <row r="107" spans="2:6" x14ac:dyDescent="0.35">
      <c r="B107" s="30"/>
      <c r="C107" s="31"/>
      <c r="D107" s="31"/>
      <c r="E107" s="31"/>
      <c r="F107" s="31"/>
    </row>
  </sheetData>
  <sheetProtection algorithmName="SHA-512" hashValue="xnMdYUj6/iY+XGijYbhIuD1fprEn/P8rMz6rsc+HBZk+YQZtEnH8cL/sqM7LCLb1WsfKFamc6S8qPIcw88Yg+g==" saltValue="8uYf76SVLqz0LsRLB6JGcg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ColWidth="8.81640625" defaultRowHeight="14.5" x14ac:dyDescent="0.35"/>
  <cols>
    <col min="1" max="1" width="42.7265625" customWidth="1"/>
    <col min="2" max="6" width="15.7265625" customWidth="1"/>
    <col min="7" max="7" width="13.26953125" customWidth="1"/>
    <col min="8" max="8" width="14.26953125" style="5" customWidth="1"/>
    <col min="9" max="9" width="9.1796875" bestFit="1" customWidth="1"/>
  </cols>
  <sheetData>
    <row r="1" spans="1:9" ht="18" customHeight="1" x14ac:dyDescent="0.35">
      <c r="A1" s="20">
        <v>2020</v>
      </c>
      <c r="B1" s="21" t="s">
        <v>30</v>
      </c>
      <c r="C1" s="21" t="s">
        <v>31</v>
      </c>
      <c r="D1" s="21" t="s">
        <v>32</v>
      </c>
      <c r="E1" s="21" t="s">
        <v>33</v>
      </c>
      <c r="F1" s="21" t="s">
        <v>34</v>
      </c>
      <c r="G1" s="21" t="s">
        <v>35</v>
      </c>
      <c r="H1" s="24" t="s">
        <v>38</v>
      </c>
      <c r="I1" s="18" t="s">
        <v>8</v>
      </c>
    </row>
    <row r="2" spans="1:9" ht="18" customHeight="1" x14ac:dyDescent="0.35">
      <c r="A2" t="s">
        <v>41</v>
      </c>
      <c r="B2" s="5">
        <v>7386910</v>
      </c>
      <c r="C2" s="5">
        <v>217589</v>
      </c>
      <c r="D2" s="5">
        <v>153991</v>
      </c>
      <c r="E2" s="5">
        <v>0</v>
      </c>
      <c r="F2" s="5">
        <v>13323.416000000001</v>
      </c>
      <c r="G2" s="5">
        <v>255036</v>
      </c>
      <c r="H2" s="5">
        <v>10390</v>
      </c>
      <c r="I2" s="5">
        <f>SUM(B2:D2)-SUM(E2:H2)</f>
        <v>7479740.5839999998</v>
      </c>
    </row>
    <row r="3" spans="1:9" ht="18" customHeight="1" x14ac:dyDescent="0.35">
      <c r="A3" t="s">
        <v>42</v>
      </c>
      <c r="B3" s="5">
        <v>2068415</v>
      </c>
      <c r="C3" s="5">
        <v>58174</v>
      </c>
      <c r="D3" s="5">
        <v>41171</v>
      </c>
      <c r="E3" s="5">
        <v>0</v>
      </c>
      <c r="F3" s="5">
        <v>3417</v>
      </c>
      <c r="G3" s="5">
        <v>86929</v>
      </c>
      <c r="H3" s="5">
        <v>3153</v>
      </c>
      <c r="I3" s="5">
        <f t="shared" ref="I3:I9" si="0">SUM(B3:D3)-SUM(E3:H3)</f>
        <v>2074261</v>
      </c>
    </row>
    <row r="4" spans="1:9" ht="18" customHeight="1" x14ac:dyDescent="0.35">
      <c r="A4" t="s">
        <v>43</v>
      </c>
      <c r="B4" s="5">
        <v>1983024</v>
      </c>
      <c r="C4" s="5">
        <v>55637</v>
      </c>
      <c r="D4" s="5">
        <v>39376</v>
      </c>
      <c r="E4" s="5">
        <v>0</v>
      </c>
      <c r="F4" s="5">
        <v>2580</v>
      </c>
      <c r="G4" s="5">
        <v>84037</v>
      </c>
      <c r="H4" s="5">
        <v>4607</v>
      </c>
      <c r="I4" s="5">
        <f t="shared" si="0"/>
        <v>1986813</v>
      </c>
    </row>
    <row r="5" spans="1:9" ht="18" customHeight="1" x14ac:dyDescent="0.35">
      <c r="A5" t="s">
        <v>44</v>
      </c>
      <c r="B5" s="5">
        <v>1558289.5521401865</v>
      </c>
      <c r="C5" s="5">
        <v>44807</v>
      </c>
      <c r="D5" s="5">
        <v>31710</v>
      </c>
      <c r="E5" s="5">
        <v>0</v>
      </c>
      <c r="F5" s="5">
        <v>1353</v>
      </c>
      <c r="G5" s="5">
        <v>51156.413820173519</v>
      </c>
      <c r="H5" s="5">
        <v>-6200</v>
      </c>
      <c r="I5" s="5">
        <f t="shared" si="0"/>
        <v>1588497.1383200129</v>
      </c>
    </row>
    <row r="6" spans="1:9" ht="18" customHeight="1" x14ac:dyDescent="0.35">
      <c r="A6" t="s">
        <v>45</v>
      </c>
      <c r="B6" s="5">
        <v>1939865.3055060513</v>
      </c>
      <c r="C6" s="5">
        <v>54764</v>
      </c>
      <c r="D6" s="5">
        <v>38757</v>
      </c>
      <c r="E6" s="5">
        <v>0</v>
      </c>
      <c r="F6" s="5">
        <v>5384</v>
      </c>
      <c r="G6" s="5">
        <v>61002.549937936099</v>
      </c>
      <c r="H6" s="5">
        <v>4491</v>
      </c>
      <c r="I6" s="5">
        <f t="shared" si="0"/>
        <v>1962508.7555681153</v>
      </c>
    </row>
    <row r="7" spans="1:9" ht="18" customHeight="1" x14ac:dyDescent="0.35">
      <c r="A7" t="s">
        <v>46</v>
      </c>
      <c r="B7" s="5">
        <v>57473</v>
      </c>
      <c r="C7" s="5">
        <v>2171</v>
      </c>
      <c r="D7" s="5">
        <v>1537</v>
      </c>
      <c r="E7" s="5">
        <v>0</v>
      </c>
      <c r="F7" s="5">
        <v>0</v>
      </c>
      <c r="G7" s="5">
        <v>0</v>
      </c>
      <c r="H7" s="5">
        <v>0</v>
      </c>
      <c r="I7" s="5">
        <f t="shared" si="0"/>
        <v>61181</v>
      </c>
    </row>
    <row r="8" spans="1:9" ht="18" customHeight="1" x14ac:dyDescent="0.35">
      <c r="A8" t="s">
        <v>51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f t="shared" si="0"/>
        <v>0</v>
      </c>
    </row>
    <row r="9" spans="1:9" ht="18" customHeight="1" x14ac:dyDescent="0.35">
      <c r="A9" t="s">
        <v>24</v>
      </c>
      <c r="B9" s="5">
        <v>0</v>
      </c>
      <c r="C9" s="5">
        <v>3068675</v>
      </c>
      <c r="D9" s="5">
        <v>329009</v>
      </c>
      <c r="E9" s="5">
        <v>0</v>
      </c>
      <c r="F9" s="5">
        <v>408067</v>
      </c>
      <c r="G9" s="5">
        <v>2989614</v>
      </c>
      <c r="H9" s="5">
        <v>0</v>
      </c>
      <c r="I9" s="5">
        <f t="shared" si="0"/>
        <v>3</v>
      </c>
    </row>
    <row r="10" spans="1:9" ht="18" customHeight="1" x14ac:dyDescent="0.35">
      <c r="A10" s="26"/>
      <c r="B10" s="5"/>
      <c r="C10" s="5"/>
      <c r="D10" s="5"/>
      <c r="E10" s="5"/>
      <c r="F10" s="5"/>
      <c r="G10" s="5"/>
    </row>
    <row r="11" spans="1:9" ht="18" customHeight="1" x14ac:dyDescent="0.35">
      <c r="A11" s="141">
        <v>2019</v>
      </c>
      <c r="B11" s="5"/>
      <c r="C11" s="5"/>
      <c r="D11" s="5"/>
      <c r="E11" s="5"/>
      <c r="F11" s="5"/>
      <c r="G11" s="5"/>
      <c r="I11" s="5"/>
    </row>
    <row r="12" spans="1:9" ht="18" customHeight="1" x14ac:dyDescent="0.35">
      <c r="A12" t="s">
        <v>41</v>
      </c>
      <c r="B12" s="5">
        <v>7186971.5389999999</v>
      </c>
      <c r="C12" s="5">
        <v>185300.50526668623</v>
      </c>
      <c r="D12" s="5">
        <v>144269.05827983472</v>
      </c>
      <c r="E12" s="5">
        <v>0</v>
      </c>
      <c r="F12" s="5">
        <v>12356.083999999999</v>
      </c>
      <c r="G12" s="5">
        <v>247886.41900000002</v>
      </c>
      <c r="H12" s="5">
        <v>9539</v>
      </c>
      <c r="I12" s="5">
        <f t="shared" ref="I12:I19" si="1">SUM(B12:D12)-SUM(E12:H12)</f>
        <v>7246759.59954652</v>
      </c>
    </row>
    <row r="13" spans="1:9" ht="18" customHeight="1" x14ac:dyDescent="0.35">
      <c r="A13" t="s">
        <v>42</v>
      </c>
      <c r="B13" s="5">
        <v>2005627</v>
      </c>
      <c r="C13" s="5">
        <v>49243.379615398037</v>
      </c>
      <c r="D13" s="5">
        <v>38339.271164360878</v>
      </c>
      <c r="E13" s="5">
        <v>0</v>
      </c>
      <c r="F13" s="5">
        <v>4527</v>
      </c>
      <c r="G13" s="5">
        <v>88118</v>
      </c>
      <c r="H13" s="5">
        <v>3048</v>
      </c>
      <c r="I13" s="5">
        <f t="shared" si="1"/>
        <v>1997516.650779759</v>
      </c>
    </row>
    <row r="14" spans="1:9" ht="18" customHeight="1" x14ac:dyDescent="0.35">
      <c r="A14" s="25" t="s">
        <v>43</v>
      </c>
      <c r="B14" s="23">
        <v>1926825</v>
      </c>
      <c r="C14" s="23">
        <v>47356.728740691971</v>
      </c>
      <c r="D14" s="23">
        <v>36870.387021095936</v>
      </c>
      <c r="E14" s="23">
        <v>0</v>
      </c>
      <c r="F14" s="23">
        <v>3072</v>
      </c>
      <c r="G14" s="23">
        <v>79751</v>
      </c>
      <c r="H14" s="23">
        <v>4306</v>
      </c>
      <c r="I14" s="5">
        <f t="shared" si="1"/>
        <v>1923923.1157617879</v>
      </c>
    </row>
    <row r="15" spans="1:9" s="22" customFormat="1" ht="18" customHeight="1" x14ac:dyDescent="0.35">
      <c r="A15" s="25" t="s">
        <v>44</v>
      </c>
      <c r="B15" s="23">
        <v>1578138.6413361698</v>
      </c>
      <c r="C15" s="23">
        <v>39053.520593950692</v>
      </c>
      <c r="D15" s="23">
        <v>30405.783024409604</v>
      </c>
      <c r="E15" s="23">
        <v>0</v>
      </c>
      <c r="F15" s="23">
        <v>684.26366000000007</v>
      </c>
      <c r="G15" s="23">
        <v>47128.388774219165</v>
      </c>
      <c r="H15" s="23">
        <v>-6200</v>
      </c>
      <c r="I15" s="5">
        <f t="shared" si="1"/>
        <v>1605985.292520311</v>
      </c>
    </row>
    <row r="16" spans="1:9" ht="18" customHeight="1" x14ac:dyDescent="0.35">
      <c r="A16" t="s">
        <v>45</v>
      </c>
      <c r="B16" s="5">
        <v>1936717.1066638299</v>
      </c>
      <c r="C16" s="5">
        <v>47732.080725939748</v>
      </c>
      <c r="D16" s="5">
        <v>37162.623696500632</v>
      </c>
      <c r="E16" s="5">
        <v>0</v>
      </c>
      <c r="F16" s="5">
        <v>5469.4376499999962</v>
      </c>
      <c r="G16" s="5">
        <v>60539.259330816159</v>
      </c>
      <c r="H16" s="5">
        <v>5315</v>
      </c>
      <c r="I16" s="5">
        <f t="shared" si="1"/>
        <v>1950288.1141054542</v>
      </c>
    </row>
    <row r="17" spans="1:9" ht="18" customHeight="1" x14ac:dyDescent="0.35">
      <c r="A17" t="s">
        <v>46</v>
      </c>
      <c r="B17" s="5">
        <v>60362</v>
      </c>
      <c r="C17" s="5">
        <v>1945.6721860529738</v>
      </c>
      <c r="D17" s="5">
        <v>1514.8361895679936</v>
      </c>
      <c r="E17" s="5">
        <v>0</v>
      </c>
      <c r="F17" s="5">
        <v>0</v>
      </c>
      <c r="G17" s="5">
        <v>0</v>
      </c>
      <c r="H17" s="5">
        <v>0</v>
      </c>
      <c r="I17" s="5">
        <f t="shared" si="1"/>
        <v>63822.508375620964</v>
      </c>
    </row>
    <row r="18" spans="1:9" ht="18" customHeight="1" x14ac:dyDescent="0.35">
      <c r="A18" t="s">
        <v>51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f t="shared" si="1"/>
        <v>0</v>
      </c>
    </row>
    <row r="19" spans="1:9" ht="18" customHeight="1" x14ac:dyDescent="0.35">
      <c r="A19" t="s">
        <v>24</v>
      </c>
      <c r="B19" s="5">
        <v>0</v>
      </c>
      <c r="C19" s="5">
        <v>2063245.4246300019</v>
      </c>
      <c r="D19" s="5">
        <v>196940.6614103301</v>
      </c>
      <c r="E19" s="5">
        <v>0</v>
      </c>
      <c r="F19" s="5">
        <v>183246.96258999986</v>
      </c>
      <c r="G19" s="5">
        <v>2076939.123450333</v>
      </c>
      <c r="H19" s="5">
        <v>0</v>
      </c>
      <c r="I19" s="5">
        <f t="shared" si="1"/>
        <v>0</v>
      </c>
    </row>
    <row r="20" spans="1:9" ht="18" customHeight="1" x14ac:dyDescent="0.35">
      <c r="B20" s="5"/>
      <c r="C20" s="5"/>
      <c r="D20" s="5"/>
      <c r="E20" s="5"/>
      <c r="F20" s="5"/>
      <c r="G20" s="5"/>
    </row>
    <row r="21" spans="1:9" ht="18" customHeight="1" x14ac:dyDescent="0.35">
      <c r="B21" s="5"/>
      <c r="C21" s="5"/>
      <c r="D21" s="5"/>
      <c r="E21" s="5"/>
      <c r="F21" s="5"/>
      <c r="G21" s="5"/>
    </row>
    <row r="22" spans="1:9" ht="18" customHeight="1" x14ac:dyDescent="0.35">
      <c r="B22" s="5"/>
      <c r="C22" s="5"/>
      <c r="D22" s="5"/>
      <c r="E22" s="5"/>
      <c r="F22" s="5"/>
      <c r="G22" s="5"/>
    </row>
    <row r="23" spans="1:9" ht="18" customHeight="1" x14ac:dyDescent="0.35">
      <c r="B23" s="5"/>
      <c r="C23" s="5"/>
      <c r="D23" s="5"/>
      <c r="E23" s="5"/>
      <c r="F23" s="5"/>
      <c r="G23" s="5"/>
    </row>
    <row r="24" spans="1:9" ht="18" customHeight="1" x14ac:dyDescent="0.35">
      <c r="B24" s="5"/>
      <c r="C24" s="5"/>
      <c r="D24" s="5"/>
      <c r="E24" s="5"/>
      <c r="F24" s="5"/>
      <c r="G24" s="5"/>
    </row>
    <row r="25" spans="1:9" ht="18" customHeight="1" x14ac:dyDescent="0.35">
      <c r="B25" s="5"/>
      <c r="C25" s="5"/>
      <c r="D25" s="5"/>
      <c r="E25" s="5"/>
      <c r="F25" s="5"/>
      <c r="G25" s="5"/>
    </row>
    <row r="26" spans="1:9" ht="18" customHeight="1" x14ac:dyDescent="0.35">
      <c r="B26" s="5"/>
      <c r="C26" s="5"/>
      <c r="D26" s="5"/>
      <c r="E26" s="5"/>
      <c r="F26" s="5"/>
      <c r="G26" s="5"/>
    </row>
    <row r="27" spans="1:9" ht="18" customHeight="1" x14ac:dyDescent="0.35">
      <c r="B27" s="5"/>
      <c r="C27" s="5"/>
      <c r="D27" s="5"/>
      <c r="E27" s="5"/>
      <c r="F27" s="5"/>
      <c r="G27" s="5"/>
    </row>
  </sheetData>
  <sheetProtection algorithmName="SHA-512" hashValue="lx33NsDiETCMm22xJfghDqqviq6lBj9Lzbr0TMw9WQ3GQcVs5DKIBW5o7gyC0r0OUVOhGJokk6cb6kNVUkitVg==" saltValue="qGATvAe7tVclhXtyK/hSkQ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E1C6134C28C14BB901B311F9DA3012" ma:contentTypeVersion="" ma:contentTypeDescription="Opret et nyt dokument." ma:contentTypeScope="" ma:versionID="6cb6e5bf7b08e022b5b6cdfe8783516c">
  <xsd:schema xmlns:xsd="http://www.w3.org/2001/XMLSchema" xmlns:xs="http://www.w3.org/2001/XMLSchema" xmlns:p="http://schemas.microsoft.com/office/2006/metadata/properties" xmlns:ns2="d60cb271-d094-477e-a947-a350081a53fc" xmlns:ns3="a8eaa73d-c170-42b6-89c9-05b67d8a03c3" targetNamespace="http://schemas.microsoft.com/office/2006/metadata/properties" ma:root="true" ma:fieldsID="e837a52fb117e2eb05e13cdc8158edb9" ns2:_="" ns3:_="">
    <xsd:import namespace="d60cb271-d094-477e-a947-a350081a53fc"/>
    <xsd:import namespace="a8eaa73d-c170-42b6-89c9-05b67d8a03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aa73d-c170-42b6-89c9-05b67d8a03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B8BC8B-B468-43FF-94D1-8730CC24CF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44A529-7AF6-4E9D-8166-37FEFF015288}">
  <ds:schemaRefs>
    <ds:schemaRef ds:uri="d60cb271-d094-477e-a947-a350081a53fc"/>
    <ds:schemaRef ds:uri="http://purl.org/dc/elements/1.1/"/>
    <ds:schemaRef ds:uri="http://schemas.microsoft.com/office/2006/metadata/properties"/>
    <ds:schemaRef ds:uri="a8eaa73d-c170-42b6-89c9-05b67d8a03c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99D22DB-78A7-4A25-8B47-9189C40C99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a8eaa73d-c170-42b6-89c9-05b67d8a03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2019-04-26T10:23:04Z</cp:lastPrinted>
  <dcterms:created xsi:type="dcterms:W3CDTF">2011-12-09T07:32:30Z</dcterms:created>
  <dcterms:modified xsi:type="dcterms:W3CDTF">2023-01-03T08:12:15Z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0x01010053E1C6134C28C14BB901B311F9DA3012</vt:lpwstr>
  </property>
</Properties>
</file>