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0\Til hjemmesiden\"/>
    </mc:Choice>
  </mc:AlternateContent>
  <bookViews>
    <workbookView xWindow="0" yWindow="60" windowWidth="21165" windowHeight="11775" tabRatio="730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3'!$A$5:$A$61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6'!$A$5:$A$349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3'!$A$1:$I$40</definedName>
    <definedName name="_xlnm.Print_Area" localSheetId="3">'Skema 4'!$1:$35</definedName>
    <definedName name="_xlnm.Print_Area" localSheetId="4">'Skema 5'!$A$1:$I$35</definedName>
    <definedName name="_xlnm.Print_Area" localSheetId="5">'Skema 6'!$A$1:$I$263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5" l="1"/>
  <c r="B15" i="15"/>
  <c r="D14" i="15"/>
  <c r="D13" i="15"/>
  <c r="D12" i="15"/>
  <c r="D11" i="15"/>
  <c r="D10" i="15"/>
  <c r="D9" i="15"/>
  <c r="D8" i="15"/>
  <c r="D7" i="15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1" i="14"/>
  <c r="H341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349" i="14"/>
  <c r="E349" i="14"/>
  <c r="D349" i="14"/>
  <c r="C349" i="14"/>
  <c r="F306" i="14"/>
  <c r="E306" i="14"/>
  <c r="D306" i="14"/>
  <c r="C306" i="14"/>
  <c r="F263" i="14"/>
  <c r="E263" i="14"/>
  <c r="D263" i="14"/>
  <c r="C263" i="14"/>
  <c r="F220" i="14"/>
  <c r="E220" i="14"/>
  <c r="D220" i="14"/>
  <c r="C220" i="14"/>
  <c r="F177" i="14"/>
  <c r="E177" i="14"/>
  <c r="D177" i="14"/>
  <c r="C177" i="14"/>
  <c r="F134" i="14"/>
  <c r="E134" i="14"/>
  <c r="D134" i="14"/>
  <c r="C134" i="14"/>
  <c r="F91" i="14"/>
  <c r="E91" i="14"/>
  <c r="D91" i="14"/>
  <c r="C91" i="14"/>
  <c r="F48" i="14"/>
  <c r="E48" i="14"/>
  <c r="D48" i="14"/>
  <c r="C48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45" i="13"/>
  <c r="E45" i="13"/>
  <c r="D45" i="13"/>
  <c r="C45" i="13"/>
  <c r="F40" i="13"/>
  <c r="E40" i="13"/>
  <c r="D40" i="13"/>
  <c r="C40" i="13"/>
  <c r="F35" i="13"/>
  <c r="E35" i="13"/>
  <c r="D35" i="13"/>
  <c r="C35" i="13"/>
  <c r="F30" i="13"/>
  <c r="E30" i="13"/>
  <c r="D30" i="13"/>
  <c r="C30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E30" i="12"/>
  <c r="D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60" i="11"/>
  <c r="H60" i="11"/>
  <c r="G59" i="11"/>
  <c r="H59" i="11"/>
  <c r="G58" i="11"/>
  <c r="H58" i="11"/>
  <c r="G57" i="11"/>
  <c r="H57" i="11"/>
  <c r="G56" i="11"/>
  <c r="H56" i="11"/>
  <c r="G55" i="11"/>
  <c r="H55" i="11"/>
  <c r="G53" i="11"/>
  <c r="H53" i="11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1" i="11"/>
  <c r="H41" i="11"/>
  <c r="G39" i="11"/>
  <c r="H39" i="11"/>
  <c r="G38" i="11"/>
  <c r="H38" i="11"/>
  <c r="G37" i="11"/>
  <c r="H37" i="11"/>
  <c r="G36" i="11"/>
  <c r="H36" i="11"/>
  <c r="G35" i="11"/>
  <c r="H35" i="11"/>
  <c r="G34" i="11"/>
  <c r="H34" i="11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61" i="11"/>
  <c r="E61" i="11"/>
  <c r="D61" i="11"/>
  <c r="C61" i="11"/>
  <c r="F54" i="11"/>
  <c r="E54" i="11"/>
  <c r="D54" i="11"/>
  <c r="C54" i="11"/>
  <c r="F47" i="11"/>
  <c r="E47" i="11"/>
  <c r="D47" i="11"/>
  <c r="C47" i="11"/>
  <c r="F40" i="11"/>
  <c r="E40" i="11"/>
  <c r="D40" i="11"/>
  <c r="C40" i="11"/>
  <c r="F33" i="11"/>
  <c r="E33" i="11"/>
  <c r="D33" i="11"/>
  <c r="C33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85" i="9"/>
  <c r="E85" i="9"/>
  <c r="D85" i="9"/>
  <c r="C85" i="9"/>
  <c r="F75" i="9"/>
  <c r="E75" i="9"/>
  <c r="D75" i="9"/>
  <c r="C75" i="9"/>
  <c r="F65" i="9"/>
  <c r="E65" i="9"/>
  <c r="D65" i="9"/>
  <c r="C65" i="9"/>
  <c r="F55" i="9"/>
  <c r="E55" i="9"/>
  <c r="D55" i="9"/>
  <c r="C55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85" i="1"/>
  <c r="E85" i="1"/>
  <c r="D85" i="1"/>
  <c r="C85" i="1"/>
  <c r="F75" i="1"/>
  <c r="E75" i="1"/>
  <c r="D75" i="1"/>
  <c r="C75" i="1"/>
  <c r="F65" i="1"/>
  <c r="E65" i="1"/>
  <c r="D65" i="1"/>
  <c r="C65" i="1"/>
  <c r="F55" i="1"/>
  <c r="E55" i="1"/>
  <c r="D55" i="1"/>
  <c r="C55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G10" i="12" l="1"/>
  <c r="G10" i="13"/>
  <c r="G20" i="13"/>
  <c r="H15" i="12"/>
  <c r="H25" i="12"/>
  <c r="H35" i="12"/>
  <c r="H45" i="12"/>
  <c r="H15" i="9"/>
  <c r="H25" i="9"/>
  <c r="H35" i="9"/>
  <c r="H45" i="9"/>
  <c r="H55" i="9"/>
  <c r="H65" i="9"/>
  <c r="H75" i="9"/>
  <c r="H85" i="9"/>
  <c r="G48" i="14"/>
  <c r="H91" i="14"/>
  <c r="G134" i="14"/>
  <c r="H177" i="14"/>
  <c r="H263" i="14"/>
  <c r="G306" i="14"/>
  <c r="H349" i="14"/>
  <c r="G220" i="14"/>
  <c r="D15" i="15"/>
  <c r="G40" i="13"/>
  <c r="G15" i="9"/>
  <c r="G25" i="9"/>
  <c r="G35" i="9"/>
  <c r="G45" i="9"/>
  <c r="G55" i="9"/>
  <c r="G65" i="9"/>
  <c r="G75" i="9"/>
  <c r="G85" i="9"/>
  <c r="H10" i="12"/>
  <c r="G15" i="12"/>
  <c r="G20" i="12"/>
  <c r="G25" i="12"/>
  <c r="G30" i="12"/>
  <c r="G35" i="12"/>
  <c r="G40" i="12"/>
  <c r="G45" i="12"/>
  <c r="G91" i="14"/>
  <c r="G177" i="14"/>
  <c r="G263" i="14"/>
  <c r="H306" i="14"/>
  <c r="G349" i="14"/>
  <c r="G15" i="1"/>
  <c r="H25" i="1"/>
  <c r="G35" i="1"/>
  <c r="H45" i="1"/>
  <c r="H55" i="1"/>
  <c r="G65" i="1"/>
  <c r="G75" i="1"/>
  <c r="G85" i="1"/>
  <c r="G12" i="11"/>
  <c r="G26" i="11"/>
  <c r="H10" i="13"/>
  <c r="G15" i="13"/>
  <c r="H20" i="13"/>
  <c r="G25" i="13"/>
  <c r="H30" i="13"/>
  <c r="G35" i="13"/>
  <c r="H40" i="13"/>
  <c r="G45" i="13"/>
  <c r="G30" i="13"/>
  <c r="H12" i="11"/>
  <c r="G19" i="11"/>
  <c r="H26" i="11"/>
  <c r="G33" i="11"/>
  <c r="H40" i="11"/>
  <c r="G47" i="11"/>
  <c r="H54" i="11"/>
  <c r="G61" i="11"/>
  <c r="G40" i="11"/>
  <c r="G54" i="11"/>
  <c r="H15" i="1"/>
  <c r="H65" i="1"/>
  <c r="H75" i="1"/>
  <c r="H85" i="1"/>
  <c r="H19" i="11"/>
  <c r="H33" i="11"/>
  <c r="H47" i="11"/>
  <c r="H61" i="11"/>
  <c r="H20" i="12"/>
  <c r="H30" i="12"/>
  <c r="H40" i="12"/>
  <c r="H15" i="13"/>
  <c r="H25" i="13"/>
  <c r="H35" i="13"/>
  <c r="H45" i="13"/>
  <c r="H48" i="14"/>
  <c r="H134" i="14"/>
  <c r="H220" i="14"/>
  <c r="H35" i="1"/>
  <c r="G25" i="1"/>
  <c r="G45" i="1"/>
  <c r="G55" i="1"/>
  <c r="F15" i="15"/>
  <c r="E15" i="15"/>
  <c r="G14" i="15"/>
  <c r="G13" i="15"/>
  <c r="G12" i="15"/>
  <c r="G11" i="15"/>
  <c r="G10" i="15"/>
  <c r="G9" i="15"/>
  <c r="G8" i="15"/>
  <c r="G7" i="15"/>
  <c r="G15" i="15" l="1"/>
  <c r="K15" i="15"/>
  <c r="L15" i="15"/>
  <c r="I15" i="15" l="1"/>
  <c r="H15" i="15"/>
  <c r="J14" i="15"/>
  <c r="J13" i="15"/>
  <c r="J12" i="15"/>
  <c r="J11" i="15"/>
  <c r="J10" i="15"/>
  <c r="J9" i="15"/>
  <c r="J8" i="15"/>
  <c r="J7" i="15"/>
  <c r="J15" i="15" l="1"/>
  <c r="M14" i="15"/>
  <c r="M13" i="15"/>
  <c r="M12" i="15"/>
  <c r="M11" i="15"/>
  <c r="M10" i="15"/>
  <c r="M9" i="15"/>
  <c r="M8" i="15"/>
  <c r="M7" i="15"/>
  <c r="M15" i="15" l="1"/>
  <c r="B9" i="20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I2" i="19" l="1"/>
  <c r="B9" i="18" l="1"/>
</calcChain>
</file>

<file path=xl/sharedStrings.xml><?xml version="1.0" encoding="utf-8"?>
<sst xmlns="http://schemas.openxmlformats.org/spreadsheetml/2006/main" count="1417" uniqueCount="106">
  <si>
    <t>Region Midtjylland, somatiske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</si>
  <si>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</si>
  <si>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</si>
  <si>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Δ2019-2020</t>
  </si>
  <si>
    <t>% afvigelse</t>
  </si>
  <si>
    <t>Begrundelse</t>
  </si>
  <si>
    <t>Regionshospitalet Horsens/Brædstrup/Odder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</si>
  <si>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</si>
  <si>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</si>
  <si>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</si>
  <si>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</si>
  <si>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</si>
  <si>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</si>
  <si>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</si>
  <si>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</si>
  <si>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</si>
  <si>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Regionshospitalerne i Hospitalsenhed Vest</t>
  </si>
  <si>
    <t>Hospitalsenhed Midt</t>
  </si>
  <si>
    <t xml:space="preserve">Århus Universitetshospital </t>
  </si>
  <si>
    <t>Regionshospitalet Randers/Grenaa</t>
  </si>
  <si>
    <t>Regionshospitalet Hammel Neurocenter</t>
  </si>
  <si>
    <t>Øvrige i Region Midtjylland</t>
  </si>
  <si>
    <t>Ikke fordelte udgifter og indtægter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</si>
  <si>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</si>
  <si>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</si>
  <si>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</si>
  <si>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</si>
  <si>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</si>
  <si>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</si>
  <si>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</si>
  <si>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t>Århus Universitetshospital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</si>
  <si>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</si>
  <si>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</si>
  <si>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</si>
  <si>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</si>
  <si>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</si>
  <si>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</si>
  <si>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</si>
  <si>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</si>
  <si>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</si>
  <si>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</si>
  <si>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</si>
  <si>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</si>
  <si>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</si>
  <si>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</si>
  <si>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</si>
  <si>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</si>
  <si>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</si>
  <si>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</si>
  <si>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</si>
  <si>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</si>
  <si>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</si>
  <si>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</si>
  <si>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</si>
  <si>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</si>
  <si>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</si>
  <si>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</si>
  <si>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</si>
  <si>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</si>
  <si>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</si>
  <si>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</si>
  <si>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</si>
  <si>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</si>
  <si>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</si>
  <si>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</si>
  <si>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</si>
  <si>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</si>
  <si>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</si>
  <si>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</si>
  <si>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</si>
  <si>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</si>
  <si>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</si>
  <si>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</si>
  <si>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</si>
  <si>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</si>
  <si>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</si>
  <si>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</si>
  <si>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</si>
  <si>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</si>
  <si>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Øvrige (Kan kun benyttes efter aftale med Sundhedsdatastyrelsen)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</si>
  <si>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</si>
  <si>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</si>
  <si>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</si>
  <si>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</si>
  <si>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</si>
  <si>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HospitalsEnhed Midt</t>
  </si>
  <si>
    <t>Ikke fordelte udgifter Region Midt, somatik</t>
  </si>
  <si>
    <t>NB: Afstem med psykiatrien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</si>
  <si>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</si>
  <si>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</si>
  <si>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</si>
  <si>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</si>
  <si>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</si>
  <si>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</si>
  <si>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</si>
  <si>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</si>
  <si>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</si>
  <si>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</si>
  <si>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</si>
  <si>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</si>
  <si>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</si>
  <si>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</si>
  <si>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</si>
  <si>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2020</t>
  </si>
  <si>
    <t>1+2+3-4-5-6</t>
  </si>
  <si>
    <t>Afstemning af Øvrige i Region Midtjylland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</si>
</sst>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 * #,##0.000_ ;_ * \-#,##0.000_ ;_ * &quot;-&quot;??_ ;_ @_ "/>
    <numFmt numFmtId="168" formatCode="_ * #,##0.000000_ ;_ * \-#,##0.00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8" fillId="0" borderId="0" xfId="0" applyFont="1"/>
    <xf numFmtId="0" fontId="9" fillId="0" borderId="0" xfId="0" applyFont="1"/>
    <xf numFmtId="3" fontId="0" fillId="0" borderId="0" xfId="0" applyNumberFormat="1"/>
    <xf numFmtId="0" fontId="10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3" fontId="0" fillId="0" borderId="0" xfId="0" applyNumberFormat="1" applyAlignment="1">
      <alignment horizontal="right"/>
    </xf>
    <xf numFmtId="0" fontId="7" fillId="0" borderId="0" xfId="0" applyFont="1"/>
    <xf numFmtId="0" fontId="10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wrapText="1"/>
    </xf>
    <xf numFmtId="3" fontId="0" fillId="2" borderId="0" xfId="0" applyNumberFormat="1" applyFill="1" applyAlignment="1">
      <alignment horizontal="right"/>
    </xf>
    <xf numFmtId="0" fontId="0" fillId="2" borderId="0" xfId="0" applyFill="1" applyProtection="1">
      <protection locked="0"/>
    </xf>
    <xf numFmtId="0" fontId="2" fillId="2" borderId="0" xfId="0" applyFont="1" applyFill="1"/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Protection="1">
      <protection locked="0"/>
    </xf>
    <xf numFmtId="0" fontId="2" fillId="3" borderId="0" xfId="0" applyFont="1" applyFill="1"/>
    <xf numFmtId="0" fontId="2" fillId="3" borderId="0" xfId="0" applyFont="1" applyFill="1" applyProtection="1">
      <protection locked="0"/>
    </xf>
    <xf numFmtId="3" fontId="2" fillId="0" borderId="0" xfId="0" applyNumberFormat="1" applyFont="1" applyAlignment="1">
      <alignment horizontal="righ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9" fontId="1" fillId="0" borderId="0" xfId="0" applyNumberFormat="1" applyFont="1" applyAlignment="1">
      <alignment wrapText="1"/>
    </xf>
    <xf numFmtId="49" fontId="6" fillId="0" borderId="0" xfId="0" applyNumberFormat="1" applyFont="1" applyAlignment="1">
      <alignment wrapText="1"/>
    </xf>
    <xf numFmtId="0" fontId="1" fillId="0" borderId="0" xfId="0" applyFont="1" applyProtection="1">
      <protection locked="0"/>
    </xf>
    <xf numFmtId="166" fontId="0" fillId="2" borderId="0" xfId="0" applyNumberFormat="1" applyFill="1" applyProtection="1">
      <protection locked="0"/>
    </xf>
    <xf numFmtId="166" fontId="0" fillId="2" borderId="0" xfId="0" applyNumberFormat="1" applyFill="1"/>
    <xf numFmtId="166" fontId="0" fillId="2" borderId="0" xfId="0" applyNumberFormat="1" applyFill="1" applyAlignment="1">
      <alignment horizontal="right"/>
    </xf>
    <xf numFmtId="166" fontId="0" fillId="0" borderId="0" xfId="0" applyNumberFormat="1" applyProtection="1">
      <protection locked="0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6" fontId="2" fillId="2" borderId="0" xfId="0" applyNumberFormat="1" applyFont="1" applyFill="1"/>
    <xf numFmtId="166" fontId="2" fillId="2" borderId="0" xfId="0" applyNumberFormat="1" applyFont="1" applyFill="1" applyAlignment="1">
      <alignment horizontal="right"/>
    </xf>
    <xf numFmtId="166" fontId="2" fillId="0" borderId="0" xfId="0" applyNumberFormat="1" applyFont="1"/>
    <xf numFmtId="166" fontId="1" fillId="0" borderId="0" xfId="0" applyNumberFormat="1" applyFont="1"/>
    <xf numFmtId="166" fontId="1" fillId="3" borderId="0" xfId="0" applyNumberFormat="1" applyFont="1" applyFill="1"/>
    <xf numFmtId="166" fontId="2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14" fillId="0" borderId="0" xfId="0" applyFont="1"/>
    <xf numFmtId="166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12" fillId="2" borderId="0" xfId="0" applyFont="1" applyFill="1"/>
    <xf numFmtId="166" fontId="12" fillId="2" borderId="0" xfId="0" applyNumberFormat="1" applyFont="1" applyFill="1"/>
    <xf numFmtId="0" fontId="12" fillId="2" borderId="0" xfId="0" applyFont="1" applyFill="1" applyAlignment="1">
      <alignment horizontal="right"/>
    </xf>
    <xf numFmtId="0" fontId="12" fillId="2" borderId="0" xfId="0" applyFont="1" applyFill="1" applyProtection="1">
      <protection locked="0"/>
    </xf>
    <xf numFmtId="3" fontId="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6" fontId="2" fillId="3" borderId="0" xfId="0" applyNumberFormat="1" applyFont="1" applyFill="1"/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5" fontId="0" fillId="2" borderId="0" xfId="1" applyNumberFormat="1" applyFont="1" applyFill="1" applyProtection="1">
      <protection locked="0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Protection="1">
      <protection locked="0"/>
    </xf>
    <xf numFmtId="166" fontId="0" fillId="0" borderId="0" xfId="1" applyNumberFormat="1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Border="1" applyProtection="1">
      <protection locked="0"/>
    </xf>
    <xf numFmtId="166" fontId="12" fillId="2" borderId="0" xfId="1" applyNumberFormat="1" applyFont="1" applyFill="1" applyProtection="1"/>
    <xf numFmtId="165" fontId="12" fillId="2" borderId="0" xfId="1" applyNumberFormat="1" applyFont="1" applyFill="1" applyAlignment="1" applyProtection="1">
      <alignment horizontal="right"/>
    </xf>
    <xf numFmtId="165" fontId="12" fillId="2" borderId="0" xfId="1" applyNumberFormat="1" applyFont="1" applyFill="1" applyProtection="1">
      <protection locked="0"/>
    </xf>
    <xf numFmtId="166" fontId="1" fillId="0" borderId="0" xfId="0" applyNumberFormat="1" applyFont="1" applyAlignment="1" applyProtection="1">
      <alignment wrapText="1"/>
      <protection locked="0"/>
    </xf>
    <xf numFmtId="166" fontId="1" fillId="0" borderId="0" xfId="0" applyNumberFormat="1" applyFont="1" applyAlignment="1">
      <alignment wrapText="1"/>
    </xf>
    <xf numFmtId="166" fontId="15" fillId="2" borderId="0" xfId="0" applyNumberFormat="1" applyFont="1" applyFill="1" applyAlignment="1">
      <alignment horizontal="center"/>
    </xf>
    <xf numFmtId="166" fontId="15" fillId="0" borderId="0" xfId="0" applyNumberFormat="1" applyFont="1" applyAlignment="1">
      <alignment horizontal="center"/>
    </xf>
    <xf numFmtId="0" fontId="13" fillId="2" borderId="0" xfId="0" applyFont="1" applyFill="1" applyAlignment="1">
      <alignment wrapText="1"/>
    </xf>
    <xf numFmtId="166" fontId="10" fillId="2" borderId="0" xfId="0" applyNumberFormat="1" applyFont="1" applyFill="1" applyAlignment="1">
      <alignment horizontal="center" wrapText="1"/>
    </xf>
    <xf numFmtId="166" fontId="10" fillId="0" borderId="0" xfId="0" applyNumberFormat="1" applyFont="1" applyAlignment="1">
      <alignment horizontal="center" wrapText="1"/>
    </xf>
    <xf numFmtId="166" fontId="13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166" fontId="12" fillId="0" borderId="0" xfId="0" applyNumberFormat="1" applyFont="1"/>
    <xf numFmtId="166" fontId="12" fillId="0" borderId="0" xfId="1" applyNumberFormat="1" applyFont="1" applyFill="1" applyProtection="1"/>
    <xf numFmtId="165" fontId="12" fillId="0" borderId="0" xfId="1" applyNumberFormat="1" applyFont="1" applyFill="1" applyAlignment="1" applyProtection="1">
      <alignment horizontal="right"/>
    </xf>
    <xf numFmtId="165" fontId="12" fillId="0" borderId="0" xfId="1" applyNumberFormat="1" applyFont="1" applyFill="1" applyProtection="1">
      <protection locked="0"/>
    </xf>
    <xf numFmtId="165" fontId="12" fillId="0" borderId="0" xfId="1" applyNumberFormat="1" applyFont="1" applyFill="1" applyBorder="1" applyProtection="1">
      <protection locked="0"/>
    </xf>
    <xf numFmtId="166" fontId="10" fillId="2" borderId="0" xfId="0" applyNumberFormat="1" applyFont="1" applyFill="1" applyAlignment="1">
      <alignment wrapText="1"/>
    </xf>
    <xf numFmtId="166" fontId="10" fillId="0" borderId="0" xfId="0" applyNumberFormat="1" applyFont="1" applyAlignment="1">
      <alignment wrapText="1"/>
    </xf>
    <xf numFmtId="166" fontId="13" fillId="2" borderId="0" xfId="0" applyNumberFormat="1" applyFont="1" applyFill="1" applyAlignment="1">
      <alignment wrapText="1"/>
    </xf>
    <xf numFmtId="166" fontId="10" fillId="2" borderId="0" xfId="0" applyNumberFormat="1" applyFont="1" applyFill="1" applyAlignment="1" applyProtection="1">
      <alignment wrapText="1"/>
      <protection locked="0"/>
    </xf>
    <xf numFmtId="166" fontId="10" fillId="0" borderId="0" xfId="0" applyNumberFormat="1" applyFont="1" applyAlignment="1" applyProtection="1">
      <alignment wrapText="1"/>
      <protection locked="0"/>
    </xf>
    <xf numFmtId="168" fontId="12" fillId="2" borderId="0" xfId="1" applyNumberFormat="1" applyFont="1" applyFill="1" applyBorder="1" applyProtection="1">
      <protection locked="0"/>
    </xf>
    <xf numFmtId="167" fontId="12" fillId="2" borderId="0" xfId="1" applyNumberFormat="1" applyFont="1" applyFill="1" applyProtection="1">
      <protection locked="0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0" fillId="2" borderId="0" xfId="0" applyNumberFormat="1" applyFill="1" applyProtection="1">
      <protection locked="0"/>
    </xf>
    <xf numFmtId="0" fontId="0" fillId="0" borderId="0" xfId="0" applyAlignment="1">
      <alignment wrapText="1"/>
    </xf>
    <xf numFmtId="0" fontId="13" fillId="0" borderId="0" xfId="0" applyFont="1" applyAlignment="1">
      <alignment horizontal="center"/>
    </xf>
    <xf numFmtId="0" fontId="0" fillId="0" borderId="0" xfId="0" applyAlignment="1"/>
    <xf numFmtId="0" fontId="0" fillId="2" borderId="0" xfId="0" applyFill="1" applyProtection="1"/>
    <xf numFmtId="166" fontId="0" fillId="2" borderId="0" xfId="0" applyNumberFormat="1" applyFill="1" applyProtection="1"/>
    <xf numFmtId="0" fontId="0" fillId="0" borderId="0" xfId="0" applyProtection="1"/>
    <xf numFmtId="166" fontId="0" fillId="0" borderId="0" xfId="0" applyNumberFormat="1" applyProtection="1"/>
    <xf numFmtId="0" fontId="6" fillId="0" borderId="0" xfId="0" applyFont="1" applyProtection="1"/>
    <xf numFmtId="49" fontId="6" fillId="0" borderId="0" xfId="0" applyNumberFormat="1" applyFont="1" applyAlignment="1" applyProtection="1">
      <alignment wrapText="1"/>
    </xf>
    <xf numFmtId="166" fontId="0" fillId="2" borderId="0" xfId="0" applyNumberFormat="1" applyFill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166" fontId="0" fillId="0" borderId="0" xfId="0" applyNumberFormat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0" fontId="14" fillId="0" borderId="0" xfId="0" applyFont="1" applyProtection="1"/>
    <xf numFmtId="166" fontId="1" fillId="3" borderId="0" xfId="0" applyNumberFormat="1" applyFont="1" applyFill="1" applyProtection="1"/>
    <xf numFmtId="0" fontId="2" fillId="0" borderId="0" xfId="0" applyFont="1" applyProtection="1"/>
    <xf numFmtId="0" fontId="8" fillId="0" borderId="0" xfId="0" applyFont="1" applyProtection="1"/>
    <xf numFmtId="166" fontId="1" fillId="0" borderId="0" xfId="0" applyNumberFormat="1" applyFont="1" applyProtection="1"/>
  </cellXfs>
  <cellStyles count="3">
    <cellStyle name="Komma" xfId="1" builtinId="3"/>
    <cellStyle name="Komma 2" xfId="2"/>
    <cellStyle name="Normal" xfId="0" builtinId="0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3" displayName="Tabel3" ref="A2:B9" totalsRowShown="0">
  <tableColumns count="2">
    <tableColumn id="1" name="1.000 kr." dataDxfId="3"/>
    <tableColumn id="2" name="2020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el32" displayName="Tabel32" ref="A2:B9" totalsRowShown="0">
  <tableColumns count="2">
    <tableColumn id="1" name="1.000 kr." dataDxfId="1"/>
    <tableColumn id="2" name="2020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O85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7" width="15.7109375" customWidth="1"/>
    <col min="8" max="8" width="15.7109375" style="6" customWidth="1"/>
    <col min="9" max="9" width="50" bestFit="1" customWidth="1"/>
  </cols>
  <sheetData>
    <row r="1" spans="1:15" ht="15" customHeight="1" x14ac:dyDescent="0.25">
      <c r="A1" s="3" t="s">
        <v>0</v>
      </c>
      <c r="B1" s="13"/>
      <c r="C1" s="13"/>
      <c r="D1" s="13"/>
      <c r="E1" s="13"/>
      <c r="F1" s="13"/>
    </row>
    <row r="2" spans="1:15" ht="15" customHeight="1" x14ac:dyDescent="0.25">
      <c r="B2" s="103" t="s">
        <v>1</v>
      </c>
      <c r="C2" s="103"/>
      <c r="D2" s="103"/>
      <c r="E2" s="103"/>
      <c r="F2" s="103"/>
      <c r="G2" s="103"/>
      <c r="H2" s="103"/>
      <c r="I2" s="103"/>
    </row>
    <row r="3" spans="1:15" ht="15" customHeight="1" x14ac:dyDescent="0.25">
      <c r="B3" s="103"/>
      <c r="C3" s="103"/>
      <c r="D3" s="103"/>
      <c r="E3" s="103"/>
      <c r="F3" s="103"/>
      <c r="G3" s="103"/>
      <c r="H3" s="103"/>
      <c r="I3" s="103"/>
    </row>
    <row r="5" spans="1:15" ht="15" customHeight="1" x14ac:dyDescent="0.25">
      <c r="A5" t="s">
        <v>2</v>
      </c>
      <c r="C5" s="23">
        <v>2020</v>
      </c>
      <c r="D5" s="23">
        <v>2019</v>
      </c>
      <c r="E5" s="23">
        <v>2018</v>
      </c>
      <c r="F5" s="23">
        <v>2017</v>
      </c>
      <c r="G5" s="20" t="s">
        <v>3</v>
      </c>
      <c r="H5" s="101" t="s">
        <v>4</v>
      </c>
      <c r="I5" s="101" t="s">
        <v>5</v>
      </c>
    </row>
    <row r="6" spans="1:15" ht="15" customHeight="1" x14ac:dyDescent="0.25">
      <c r="A6" t="s">
        <v>6</v>
      </c>
      <c r="B6" s="13"/>
      <c r="C6" s="13"/>
      <c r="D6" s="13"/>
      <c r="E6" s="13"/>
      <c r="F6" s="13"/>
    </row>
    <row r="7" spans="1:15" ht="15" customHeight="1" x14ac:dyDescent="0.25">
      <c r="A7" s="7" t="s">
        <v>6</v>
      </c>
      <c r="B7" s="1" t="s">
        <v>7</v>
      </c>
      <c r="C7" s="39">
        <v>849016</v>
      </c>
      <c r="D7" s="40">
        <v>814143</v>
      </c>
      <c r="E7" s="40">
        <v>798019</v>
      </c>
      <c r="F7" s="40">
        <v>763106.29924000043</v>
      </c>
      <c r="G7" s="41">
        <f t="shared" ref="G7:G38" si="0">IF(ISERROR(C7- D7)=TRUE,"",C7 - D7)</f>
        <v>34873</v>
      </c>
      <c r="H7" s="2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4,3%</v>
      </c>
      <c r="I7" s="27"/>
    </row>
    <row r="8" spans="1:15" ht="15" customHeight="1" x14ac:dyDescent="0.25">
      <c r="A8" s="7" t="s">
        <v>6</v>
      </c>
      <c r="B8" t="s">
        <v>8</v>
      </c>
      <c r="C8" s="42">
        <v>136474</v>
      </c>
      <c r="D8" s="43">
        <v>133158</v>
      </c>
      <c r="E8" s="43">
        <v>135271</v>
      </c>
      <c r="F8" s="43">
        <v>148488.92735999994</v>
      </c>
      <c r="G8" s="44">
        <f t="shared" si="0"/>
        <v>3316</v>
      </c>
      <c r="H8" s="8" t="str">
        <f t="shared" si="1"/>
        <v>2,5%</v>
      </c>
      <c r="I8" s="35"/>
    </row>
    <row r="9" spans="1:15" ht="15" customHeight="1" x14ac:dyDescent="0.25">
      <c r="A9" s="7" t="s">
        <v>6</v>
      </c>
      <c r="B9" s="1" t="s">
        <v>9</v>
      </c>
      <c r="C9" s="39">
        <v>75047</v>
      </c>
      <c r="D9" s="40">
        <v>75388</v>
      </c>
      <c r="E9" s="40">
        <v>57636</v>
      </c>
      <c r="F9" s="40">
        <v>54374.453710000002</v>
      </c>
      <c r="G9" s="41">
        <f t="shared" si="0"/>
        <v>-341</v>
      </c>
      <c r="H9" s="26" t="str">
        <f t="shared" si="1"/>
        <v>-0,5%</v>
      </c>
      <c r="I9" s="27"/>
    </row>
    <row r="10" spans="1:15" ht="15" customHeight="1" x14ac:dyDescent="0.25">
      <c r="A10" s="7" t="s">
        <v>6</v>
      </c>
      <c r="B10" t="s">
        <v>10</v>
      </c>
      <c r="C10" s="42">
        <v>711</v>
      </c>
      <c r="D10" s="43">
        <v>564</v>
      </c>
      <c r="E10" s="43"/>
      <c r="F10" s="43">
        <v>0.21940000000000001</v>
      </c>
      <c r="G10" s="44">
        <f t="shared" si="0"/>
        <v>147</v>
      </c>
      <c r="H10" s="8" t="str">
        <f t="shared" si="1"/>
        <v>26,1%▲</v>
      </c>
      <c r="I10" s="35"/>
    </row>
    <row r="11" spans="1:15" ht="15" customHeight="1" x14ac:dyDescent="0.25">
      <c r="A11" s="7" t="s">
        <v>6</v>
      </c>
      <c r="B11" s="1" t="s">
        <v>11</v>
      </c>
      <c r="C11" s="39"/>
      <c r="D11" s="40"/>
      <c r="E11" s="40"/>
      <c r="F11" s="40">
        <v>0</v>
      </c>
      <c r="G11" s="41">
        <f t="shared" si="0"/>
        <v>0</v>
      </c>
      <c r="H11" s="26" t="str">
        <f t="shared" si="1"/>
        <v/>
      </c>
      <c r="I11" s="27"/>
    </row>
    <row r="12" spans="1:15" ht="15" customHeight="1" x14ac:dyDescent="0.25">
      <c r="A12" s="7" t="s">
        <v>6</v>
      </c>
      <c r="B12" t="s">
        <v>12</v>
      </c>
      <c r="C12" s="42">
        <v>-23732</v>
      </c>
      <c r="D12" s="43">
        <v>-31291</v>
      </c>
      <c r="E12" s="43">
        <v>-18422</v>
      </c>
      <c r="F12" s="43">
        <v>-16738.420060000004</v>
      </c>
      <c r="G12" s="44">
        <f t="shared" si="0"/>
        <v>7559</v>
      </c>
      <c r="H12" s="8" t="str">
        <f t="shared" si="1"/>
        <v>-24,2%▼</v>
      </c>
      <c r="I12" s="35"/>
    </row>
    <row r="13" spans="1:15" ht="15" customHeight="1" x14ac:dyDescent="0.25">
      <c r="A13" s="7" t="s">
        <v>6</v>
      </c>
      <c r="B13" s="1" t="s">
        <v>13</v>
      </c>
      <c r="C13" s="39"/>
      <c r="D13" s="40"/>
      <c r="E13" s="40"/>
      <c r="F13" s="40">
        <v>0</v>
      </c>
      <c r="G13" s="41">
        <f t="shared" si="0"/>
        <v>0</v>
      </c>
      <c r="H13" s="26" t="str">
        <f t="shared" si="1"/>
        <v/>
      </c>
      <c r="I13" s="27"/>
    </row>
    <row r="14" spans="1:15" ht="15" customHeight="1" x14ac:dyDescent="0.25">
      <c r="A14" s="7" t="s">
        <v>6</v>
      </c>
      <c r="B14" t="s">
        <v>14</v>
      </c>
      <c r="C14" s="42">
        <v>89103</v>
      </c>
      <c r="D14" s="43">
        <v>78189</v>
      </c>
      <c r="E14" s="43">
        <v>73154</v>
      </c>
      <c r="F14" s="43">
        <v>76953.918689999991</v>
      </c>
      <c r="G14" s="44">
        <f t="shared" si="0"/>
        <v>10914</v>
      </c>
      <c r="H14" s="8" t="str">
        <f t="shared" si="1"/>
        <v>14,0%▲</v>
      </c>
      <c r="I14" s="35"/>
    </row>
    <row r="15" spans="1:15" s="2" customFormat="1" ht="15" customHeight="1" x14ac:dyDescent="0.25">
      <c r="A15" s="9" t="s">
        <v>6</v>
      </c>
      <c r="B15" s="28" t="s">
        <v>15</v>
      </c>
      <c r="C15" s="45">
        <f>SUMIFS((C7:C14),(A7:A14),A15)</f>
        <v>1126619</v>
      </c>
      <c r="D15" s="45">
        <f>SUMIFS((D7:D14),(A7:A14),A15)</f>
        <v>1070151</v>
      </c>
      <c r="E15" s="45">
        <f>SUMIFS((E7:E14),(A7:A14),A15)</f>
        <v>1045658</v>
      </c>
      <c r="F15" s="45">
        <f>SUMIFS((F7:F14),(A7:A14),A15)</f>
        <v>1026185.3983400003</v>
      </c>
      <c r="G15" s="46">
        <f t="shared" si="0"/>
        <v>56468</v>
      </c>
      <c r="H15" s="29" t="str">
        <f t="shared" si="1"/>
        <v>5,3%</v>
      </c>
      <c r="I15" s="27"/>
      <c r="J15" s="13"/>
      <c r="K15" s="13"/>
      <c r="L15" s="13"/>
      <c r="M15" s="13"/>
      <c r="N15" s="13"/>
      <c r="O15" s="13"/>
    </row>
    <row r="16" spans="1:15" ht="15" customHeight="1" x14ac:dyDescent="0.25">
      <c r="A16" t="s">
        <v>16</v>
      </c>
      <c r="B16" s="13"/>
      <c r="C16" s="47"/>
      <c r="D16" s="47"/>
      <c r="E16" s="47"/>
      <c r="F16" s="47"/>
      <c r="G16" s="44">
        <f t="shared" si="0"/>
        <v>0</v>
      </c>
      <c r="H16" s="8" t="str">
        <f t="shared" si="1"/>
        <v/>
      </c>
      <c r="I16" s="35"/>
    </row>
    <row r="17" spans="1:15" s="108" customFormat="1" ht="15" customHeight="1" x14ac:dyDescent="0.25">
      <c r="A17" s="110" t="s">
        <v>16</v>
      </c>
      <c r="B17" s="106" t="s">
        <v>7</v>
      </c>
      <c r="C17" s="39">
        <v>1825829</v>
      </c>
      <c r="D17" s="107">
        <v>1730826</v>
      </c>
      <c r="E17" s="107">
        <v>1675614</v>
      </c>
      <c r="F17" s="107">
        <v>1623292.7546500005</v>
      </c>
      <c r="G17" s="112">
        <f t="shared" si="0"/>
        <v>95003</v>
      </c>
      <c r="H17" s="113" t="str">
        <f t="shared" si="1"/>
        <v>5,5%</v>
      </c>
      <c r="I17" s="27"/>
    </row>
    <row r="18" spans="1:15" s="108" customFormat="1" ht="15" customHeight="1" x14ac:dyDescent="0.25">
      <c r="A18" s="110" t="s">
        <v>16</v>
      </c>
      <c r="B18" s="108" t="s">
        <v>8</v>
      </c>
      <c r="C18" s="42">
        <v>293822</v>
      </c>
      <c r="D18" s="109">
        <v>255424</v>
      </c>
      <c r="E18" s="109">
        <v>228952</v>
      </c>
      <c r="F18" s="109">
        <v>234596.09862000012</v>
      </c>
      <c r="G18" s="114">
        <f t="shared" si="0"/>
        <v>38398</v>
      </c>
      <c r="H18" s="115" t="str">
        <f t="shared" si="1"/>
        <v>15,0%▲</v>
      </c>
      <c r="I18" s="35"/>
    </row>
    <row r="19" spans="1:15" s="108" customFormat="1" ht="15" customHeight="1" x14ac:dyDescent="0.25">
      <c r="A19" s="110" t="s">
        <v>16</v>
      </c>
      <c r="B19" s="106" t="s">
        <v>9</v>
      </c>
      <c r="C19" s="39">
        <v>226909</v>
      </c>
      <c r="D19" s="107">
        <v>186539</v>
      </c>
      <c r="E19" s="107">
        <v>144797</v>
      </c>
      <c r="F19" s="107">
        <v>173137.65430999946</v>
      </c>
      <c r="G19" s="112">
        <f t="shared" si="0"/>
        <v>40370</v>
      </c>
      <c r="H19" s="113" t="str">
        <f t="shared" si="1"/>
        <v>21,6%▲</v>
      </c>
      <c r="I19" s="27"/>
    </row>
    <row r="20" spans="1:15" s="108" customFormat="1" ht="15" customHeight="1" x14ac:dyDescent="0.25">
      <c r="A20" s="110" t="s">
        <v>16</v>
      </c>
      <c r="B20" s="108" t="s">
        <v>10</v>
      </c>
      <c r="C20" s="42">
        <v>0</v>
      </c>
      <c r="D20" s="109">
        <v>858</v>
      </c>
      <c r="E20" s="109"/>
      <c r="F20" s="109">
        <v>2.4624099999999998</v>
      </c>
      <c r="G20" s="114">
        <f t="shared" si="0"/>
        <v>-858</v>
      </c>
      <c r="H20" s="115" t="str">
        <f t="shared" si="1"/>
        <v>-100,0%▼</v>
      </c>
      <c r="I20" s="35"/>
    </row>
    <row r="21" spans="1:15" s="108" customFormat="1" ht="15" customHeight="1" x14ac:dyDescent="0.25">
      <c r="A21" s="110" t="s">
        <v>16</v>
      </c>
      <c r="B21" s="106" t="s">
        <v>11</v>
      </c>
      <c r="C21" s="39"/>
      <c r="D21" s="107"/>
      <c r="E21" s="107"/>
      <c r="F21" s="107">
        <v>0</v>
      </c>
      <c r="G21" s="112">
        <f t="shared" si="0"/>
        <v>0</v>
      </c>
      <c r="H21" s="113" t="str">
        <f t="shared" si="1"/>
        <v/>
      </c>
      <c r="I21" s="27"/>
    </row>
    <row r="22" spans="1:15" s="108" customFormat="1" ht="15" customHeight="1" x14ac:dyDescent="0.25">
      <c r="A22" s="110" t="s">
        <v>16</v>
      </c>
      <c r="B22" s="108" t="s">
        <v>12</v>
      </c>
      <c r="C22" s="42">
        <v>-149248</v>
      </c>
      <c r="D22" s="109">
        <v>-131623</v>
      </c>
      <c r="E22" s="109">
        <v>-86956</v>
      </c>
      <c r="F22" s="109">
        <v>-88630.725399999996</v>
      </c>
      <c r="G22" s="114">
        <f t="shared" si="0"/>
        <v>-17625</v>
      </c>
      <c r="H22" s="115" t="str">
        <f t="shared" si="1"/>
        <v>13,4%▲</v>
      </c>
      <c r="I22" s="35"/>
    </row>
    <row r="23" spans="1:15" s="108" customFormat="1" ht="15" customHeight="1" x14ac:dyDescent="0.25">
      <c r="A23" s="110" t="s">
        <v>16</v>
      </c>
      <c r="B23" s="106" t="s">
        <v>13</v>
      </c>
      <c r="C23" s="39"/>
      <c r="D23" s="107"/>
      <c r="E23" s="107"/>
      <c r="F23" s="107">
        <v>0</v>
      </c>
      <c r="G23" s="112">
        <f t="shared" si="0"/>
        <v>0</v>
      </c>
      <c r="H23" s="113" t="str">
        <f t="shared" si="1"/>
        <v/>
      </c>
      <c r="I23" s="27"/>
    </row>
    <row r="24" spans="1:15" s="108" customFormat="1" ht="15" customHeight="1" x14ac:dyDescent="0.25">
      <c r="A24" s="110" t="s">
        <v>16</v>
      </c>
      <c r="B24" s="108" t="s">
        <v>14</v>
      </c>
      <c r="C24" s="42">
        <v>464170</v>
      </c>
      <c r="D24" s="109">
        <v>401439</v>
      </c>
      <c r="E24" s="109">
        <v>383154</v>
      </c>
      <c r="F24" s="109">
        <v>328548.24593000021</v>
      </c>
      <c r="G24" s="114">
        <f t="shared" si="0"/>
        <v>62731</v>
      </c>
      <c r="H24" s="115" t="str">
        <f t="shared" si="1"/>
        <v>15,6%▲</v>
      </c>
      <c r="I24" s="35"/>
    </row>
    <row r="25" spans="1:15" s="2" customFormat="1" ht="15" customHeight="1" x14ac:dyDescent="0.25">
      <c r="A25" s="9" t="s">
        <v>16</v>
      </c>
      <c r="B25" s="28" t="s">
        <v>15</v>
      </c>
      <c r="C25" s="45">
        <f>SUMIFS((C7:C24),(A7:A24),A25)</f>
        <v>2661482</v>
      </c>
      <c r="D25" s="45">
        <f>SUMIFS((D7:D24),(A7:A24),A25)</f>
        <v>2443463</v>
      </c>
      <c r="E25" s="45">
        <f>SUMIFS((E7:E24),(A7:A24),A25)</f>
        <v>2345561</v>
      </c>
      <c r="F25" s="45">
        <f>SUMIFS((F7:F24),(A7:A24),A25)</f>
        <v>2270946.49052</v>
      </c>
      <c r="G25" s="46">
        <f t="shared" si="0"/>
        <v>218019</v>
      </c>
      <c r="H25" s="29" t="str">
        <f t="shared" si="1"/>
        <v>8,9%▲</v>
      </c>
      <c r="I25" s="27"/>
      <c r="J25" s="13"/>
      <c r="K25" s="13"/>
      <c r="L25" s="13"/>
      <c r="M25" s="13"/>
      <c r="N25" s="13"/>
      <c r="O25" s="13"/>
    </row>
    <row r="26" spans="1:15" ht="15" customHeight="1" x14ac:dyDescent="0.25">
      <c r="A26" t="s">
        <v>17</v>
      </c>
      <c r="B26" s="13"/>
      <c r="C26" s="47"/>
      <c r="D26" s="47"/>
      <c r="E26" s="47"/>
      <c r="F26" s="47"/>
      <c r="G26" s="44">
        <f t="shared" si="0"/>
        <v>0</v>
      </c>
      <c r="H26" s="8" t="str">
        <f t="shared" si="1"/>
        <v/>
      </c>
      <c r="I26" s="35"/>
    </row>
    <row r="27" spans="1:15" ht="15" customHeight="1" x14ac:dyDescent="0.25">
      <c r="A27" s="7" t="s">
        <v>17</v>
      </c>
      <c r="B27" s="1" t="s">
        <v>7</v>
      </c>
      <c r="C27" s="39">
        <v>2015310</v>
      </c>
      <c r="D27" s="40">
        <v>1940880</v>
      </c>
      <c r="E27" s="40">
        <v>1913916</v>
      </c>
      <c r="F27" s="40">
        <v>1915782.8116500007</v>
      </c>
      <c r="G27" s="41">
        <f t="shared" si="0"/>
        <v>74430</v>
      </c>
      <c r="H27" s="26" t="str">
        <f t="shared" si="1"/>
        <v>3,8%</v>
      </c>
      <c r="I27" s="27"/>
    </row>
    <row r="28" spans="1:15" ht="15" customHeight="1" x14ac:dyDescent="0.25">
      <c r="A28" s="7" t="s">
        <v>17</v>
      </c>
      <c r="B28" t="s">
        <v>8</v>
      </c>
      <c r="C28" s="42">
        <v>305353</v>
      </c>
      <c r="D28" s="43">
        <v>320145</v>
      </c>
      <c r="E28" s="43">
        <v>296262</v>
      </c>
      <c r="F28" s="43">
        <v>285747.56035999954</v>
      </c>
      <c r="G28" s="44">
        <f t="shared" si="0"/>
        <v>-14792</v>
      </c>
      <c r="H28" s="8" t="str">
        <f t="shared" si="1"/>
        <v>-4,6%</v>
      </c>
      <c r="I28" s="35"/>
    </row>
    <row r="29" spans="1:15" ht="15" customHeight="1" x14ac:dyDescent="0.25">
      <c r="A29" s="7" t="s">
        <v>17</v>
      </c>
      <c r="B29" s="1" t="s">
        <v>9</v>
      </c>
      <c r="C29" s="39">
        <v>223517</v>
      </c>
      <c r="D29" s="40">
        <v>228712</v>
      </c>
      <c r="E29" s="40">
        <v>173450</v>
      </c>
      <c r="F29" s="40">
        <v>187618.05745999992</v>
      </c>
      <c r="G29" s="41">
        <f t="shared" si="0"/>
        <v>-5195</v>
      </c>
      <c r="H29" s="26" t="str">
        <f t="shared" si="1"/>
        <v>-2,3%</v>
      </c>
      <c r="I29" s="27"/>
    </row>
    <row r="30" spans="1:15" ht="15" customHeight="1" x14ac:dyDescent="0.25">
      <c r="A30" s="7" t="s">
        <v>17</v>
      </c>
      <c r="B30" t="s">
        <v>10</v>
      </c>
      <c r="C30" s="42">
        <v>1262</v>
      </c>
      <c r="D30" s="43">
        <v>1233</v>
      </c>
      <c r="E30" s="43"/>
      <c r="F30" s="43">
        <v>-5.0000000000000002E-5</v>
      </c>
      <c r="G30" s="44">
        <f t="shared" si="0"/>
        <v>29</v>
      </c>
      <c r="H30" s="8" t="str">
        <f t="shared" si="1"/>
        <v>2,4%</v>
      </c>
      <c r="I30" s="35"/>
    </row>
    <row r="31" spans="1:15" ht="15" customHeight="1" x14ac:dyDescent="0.25">
      <c r="A31" s="7" t="s">
        <v>17</v>
      </c>
      <c r="B31" s="1" t="s">
        <v>11</v>
      </c>
      <c r="C31" s="39"/>
      <c r="D31" s="40"/>
      <c r="E31" s="40"/>
      <c r="F31" s="40">
        <v>0</v>
      </c>
      <c r="G31" s="41">
        <f t="shared" si="0"/>
        <v>0</v>
      </c>
      <c r="H31" s="26" t="str">
        <f t="shared" si="1"/>
        <v/>
      </c>
      <c r="I31" s="27"/>
    </row>
    <row r="32" spans="1:15" ht="15" customHeight="1" x14ac:dyDescent="0.25">
      <c r="A32" s="7" t="s">
        <v>17</v>
      </c>
      <c r="B32" t="s">
        <v>12</v>
      </c>
      <c r="C32" s="42">
        <v>-202710</v>
      </c>
      <c r="D32" s="43">
        <v>-237342</v>
      </c>
      <c r="E32" s="43">
        <v>-221272</v>
      </c>
      <c r="F32" s="43">
        <v>-225726.35004999995</v>
      </c>
      <c r="G32" s="44">
        <f t="shared" si="0"/>
        <v>34632</v>
      </c>
      <c r="H32" s="8" t="str">
        <f t="shared" si="1"/>
        <v>-14,6%▼</v>
      </c>
      <c r="I32" s="35"/>
    </row>
    <row r="33" spans="1:15" ht="15" customHeight="1" x14ac:dyDescent="0.25">
      <c r="A33" s="7" t="s">
        <v>17</v>
      </c>
      <c r="B33" s="1" t="s">
        <v>13</v>
      </c>
      <c r="C33" s="39"/>
      <c r="D33" s="40"/>
      <c r="E33" s="40"/>
      <c r="F33" s="40">
        <v>0</v>
      </c>
      <c r="G33" s="41">
        <f t="shared" si="0"/>
        <v>0</v>
      </c>
      <c r="H33" s="26" t="str">
        <f t="shared" si="1"/>
        <v/>
      </c>
      <c r="I33" s="27"/>
    </row>
    <row r="34" spans="1:15" ht="15" customHeight="1" x14ac:dyDescent="0.25">
      <c r="A34" s="7" t="s">
        <v>17</v>
      </c>
      <c r="B34" t="s">
        <v>14</v>
      </c>
      <c r="C34" s="42">
        <v>145256</v>
      </c>
      <c r="D34" s="43">
        <v>129442</v>
      </c>
      <c r="E34" s="43">
        <v>200547</v>
      </c>
      <c r="F34" s="43">
        <v>199304.54987999992</v>
      </c>
      <c r="G34" s="44">
        <f t="shared" si="0"/>
        <v>15814</v>
      </c>
      <c r="H34" s="8" t="str">
        <f t="shared" si="1"/>
        <v>12,2%▲</v>
      </c>
      <c r="I34" s="35"/>
    </row>
    <row r="35" spans="1:15" s="2" customFormat="1" ht="15" customHeight="1" x14ac:dyDescent="0.25">
      <c r="A35" s="9" t="s">
        <v>17</v>
      </c>
      <c r="B35" s="28" t="s">
        <v>15</v>
      </c>
      <c r="C35" s="45">
        <f>SUMIFS((C7:C34),(A7:A34),A35)</f>
        <v>2487988</v>
      </c>
      <c r="D35" s="45">
        <f>SUMIFS((D7:D34),(A7:A34),A35)</f>
        <v>2383070</v>
      </c>
      <c r="E35" s="45">
        <f>SUMIFS((E7:E34),(A7:A34),A35)</f>
        <v>2362903</v>
      </c>
      <c r="F35" s="45">
        <f>SUMIFS((F7:F34),(A7:A34),A35)</f>
        <v>2362726.6292499998</v>
      </c>
      <c r="G35" s="46">
        <f t="shared" si="0"/>
        <v>104918</v>
      </c>
      <c r="H35" s="29" t="str">
        <f t="shared" si="1"/>
        <v>4,4%</v>
      </c>
      <c r="I35" s="27"/>
      <c r="J35" s="13"/>
      <c r="K35" s="13"/>
      <c r="L35" s="13"/>
      <c r="M35" s="13"/>
      <c r="N35" s="13"/>
      <c r="O35" s="13"/>
    </row>
    <row r="36" spans="1:15" ht="15" customHeight="1" x14ac:dyDescent="0.25">
      <c r="A36" t="s">
        <v>18</v>
      </c>
      <c r="B36" s="13"/>
      <c r="C36" s="47"/>
      <c r="D36" s="47"/>
      <c r="E36" s="47"/>
      <c r="F36" s="47"/>
      <c r="G36" s="44">
        <f t="shared" si="0"/>
        <v>0</v>
      </c>
      <c r="H36" s="8" t="str">
        <f t="shared" si="1"/>
        <v/>
      </c>
      <c r="I36" s="35"/>
    </row>
    <row r="37" spans="1:15" ht="15" customHeight="1" x14ac:dyDescent="0.25">
      <c r="A37" s="7" t="s">
        <v>18</v>
      </c>
      <c r="B37" s="1" t="s">
        <v>7</v>
      </c>
      <c r="C37" s="39">
        <v>5051137</v>
      </c>
      <c r="D37" s="40">
        <v>4847140</v>
      </c>
      <c r="E37" s="40">
        <v>4662184</v>
      </c>
      <c r="F37" s="40">
        <v>4598455.1094000023</v>
      </c>
      <c r="G37" s="41">
        <f t="shared" si="0"/>
        <v>203997</v>
      </c>
      <c r="H37" s="26" t="str">
        <f t="shared" si="1"/>
        <v>4,2%</v>
      </c>
      <c r="I37" s="27"/>
    </row>
    <row r="38" spans="1:15" ht="15" customHeight="1" x14ac:dyDescent="0.25">
      <c r="A38" s="7" t="s">
        <v>18</v>
      </c>
      <c r="B38" t="s">
        <v>8</v>
      </c>
      <c r="C38" s="42">
        <v>1197666</v>
      </c>
      <c r="D38" s="43">
        <v>1130012</v>
      </c>
      <c r="E38" s="43">
        <v>1132563</v>
      </c>
      <c r="F38" s="43">
        <v>1137312.2335901246</v>
      </c>
      <c r="G38" s="44">
        <f t="shared" si="0"/>
        <v>67654</v>
      </c>
      <c r="H38" s="8" t="str">
        <f t="shared" si="1"/>
        <v>6,0%</v>
      </c>
      <c r="I38" s="35"/>
    </row>
    <row r="39" spans="1:15" ht="15" customHeight="1" x14ac:dyDescent="0.25">
      <c r="A39" s="7" t="s">
        <v>18</v>
      </c>
      <c r="B39" s="1" t="s">
        <v>9</v>
      </c>
      <c r="C39" s="39">
        <v>1002139</v>
      </c>
      <c r="D39" s="40">
        <v>1287791</v>
      </c>
      <c r="E39" s="40">
        <v>915875</v>
      </c>
      <c r="F39" s="40">
        <v>862042.83240999619</v>
      </c>
      <c r="G39" s="41">
        <f t="shared" ref="G39:G70" si="2">IF(ISERROR(C39- D39)=TRUE,"",C39 - D39)</f>
        <v>-285652</v>
      </c>
      <c r="H39" s="2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-22,2%▼</v>
      </c>
      <c r="I39" s="27"/>
    </row>
    <row r="40" spans="1:15" ht="15" customHeight="1" x14ac:dyDescent="0.25">
      <c r="A40" s="7" t="s">
        <v>18</v>
      </c>
      <c r="B40" t="s">
        <v>10</v>
      </c>
      <c r="C40" s="42">
        <v>1072</v>
      </c>
      <c r="D40" s="43">
        <v>418</v>
      </c>
      <c r="E40" s="43">
        <v>2</v>
      </c>
      <c r="F40" s="43">
        <v>225.95</v>
      </c>
      <c r="G40" s="44">
        <f t="shared" si="2"/>
        <v>654</v>
      </c>
      <c r="H40" s="8" t="str">
        <f t="shared" si="3"/>
        <v>156,5%▲</v>
      </c>
      <c r="I40" s="35"/>
    </row>
    <row r="41" spans="1:15" ht="15" customHeight="1" x14ac:dyDescent="0.25">
      <c r="A41" s="7" t="s">
        <v>18</v>
      </c>
      <c r="B41" s="1" t="s">
        <v>11</v>
      </c>
      <c r="C41" s="39"/>
      <c r="D41" s="40"/>
      <c r="E41" s="40"/>
      <c r="F41" s="40">
        <v>0</v>
      </c>
      <c r="G41" s="41">
        <f t="shared" si="2"/>
        <v>0</v>
      </c>
      <c r="H41" s="26" t="str">
        <f t="shared" si="3"/>
        <v/>
      </c>
      <c r="I41" s="27"/>
    </row>
    <row r="42" spans="1:15" ht="15" customHeight="1" x14ac:dyDescent="0.25">
      <c r="A42" s="7" t="s">
        <v>18</v>
      </c>
      <c r="B42" t="s">
        <v>12</v>
      </c>
      <c r="C42" s="42">
        <v>-1453603</v>
      </c>
      <c r="D42" s="43">
        <v>-1439743</v>
      </c>
      <c r="E42" s="43">
        <v>-1040272</v>
      </c>
      <c r="F42" s="43">
        <v>-994749.1369899998</v>
      </c>
      <c r="G42" s="44">
        <f t="shared" si="2"/>
        <v>-13860</v>
      </c>
      <c r="H42" s="8" t="str">
        <f t="shared" si="3"/>
        <v>1,0%</v>
      </c>
      <c r="I42" s="35"/>
    </row>
    <row r="43" spans="1:15" s="108" customFormat="1" ht="15" customHeight="1" x14ac:dyDescent="0.25">
      <c r="A43" s="110" t="s">
        <v>18</v>
      </c>
      <c r="B43" s="106" t="s">
        <v>13</v>
      </c>
      <c r="C43" s="39"/>
      <c r="D43" s="107"/>
      <c r="E43" s="107"/>
      <c r="F43" s="107">
        <v>0</v>
      </c>
      <c r="G43" s="112">
        <f t="shared" si="2"/>
        <v>0</v>
      </c>
      <c r="H43" s="113" t="str">
        <f t="shared" si="3"/>
        <v/>
      </c>
      <c r="I43" s="27"/>
    </row>
    <row r="44" spans="1:15" s="108" customFormat="1" ht="15" customHeight="1" x14ac:dyDescent="0.25">
      <c r="A44" s="110" t="s">
        <v>18</v>
      </c>
      <c r="B44" s="108" t="s">
        <v>14</v>
      </c>
      <c r="C44" s="42">
        <v>1562736</v>
      </c>
      <c r="D44" s="109">
        <v>1307217</v>
      </c>
      <c r="E44" s="109">
        <v>1257172</v>
      </c>
      <c r="F44" s="109">
        <v>1212316.8468699991</v>
      </c>
      <c r="G44" s="114">
        <f t="shared" si="2"/>
        <v>255519</v>
      </c>
      <c r="H44" s="115" t="str">
        <f t="shared" si="3"/>
        <v>19,5%▲</v>
      </c>
      <c r="I44" s="35"/>
    </row>
    <row r="45" spans="1:15" s="2" customFormat="1" ht="15" customHeight="1" x14ac:dyDescent="0.25">
      <c r="A45" s="9" t="s">
        <v>18</v>
      </c>
      <c r="B45" s="28" t="s">
        <v>15</v>
      </c>
      <c r="C45" s="45">
        <f>SUMIFS((C7:C44),(A7:A44),A45)</f>
        <v>7361147</v>
      </c>
      <c r="D45" s="45">
        <f>SUMIFS((D7:D44),(A7:A44),A45)</f>
        <v>7132835</v>
      </c>
      <c r="E45" s="45">
        <f>SUMIFS((E7:E44),(A7:A44),A45)</f>
        <v>6927524</v>
      </c>
      <c r="F45" s="45">
        <f>SUMIFS((F7:F44),(A7:A44),A45)</f>
        <v>6815603.8352801222</v>
      </c>
      <c r="G45" s="46">
        <f t="shared" si="2"/>
        <v>228312</v>
      </c>
      <c r="H45" s="29" t="str">
        <f t="shared" si="3"/>
        <v>3,2%</v>
      </c>
      <c r="I45" s="27"/>
      <c r="J45" s="13"/>
      <c r="K45" s="13"/>
      <c r="L45" s="13"/>
      <c r="M45" s="13"/>
      <c r="N45" s="13"/>
      <c r="O45" s="13"/>
    </row>
    <row r="46" spans="1:15" ht="15" customHeight="1" x14ac:dyDescent="0.25">
      <c r="A46" t="s">
        <v>19</v>
      </c>
      <c r="B46" s="13"/>
      <c r="C46" s="47"/>
      <c r="D46" s="47"/>
      <c r="E46" s="47"/>
      <c r="F46" s="47"/>
      <c r="G46" s="44">
        <f t="shared" si="2"/>
        <v>0</v>
      </c>
      <c r="H46" s="8" t="str">
        <f t="shared" si="3"/>
        <v/>
      </c>
      <c r="I46" s="35"/>
    </row>
    <row r="47" spans="1:15" s="108" customFormat="1" ht="15" customHeight="1" x14ac:dyDescent="0.25">
      <c r="A47" s="110" t="s">
        <v>19</v>
      </c>
      <c r="B47" s="106" t="s">
        <v>7</v>
      </c>
      <c r="C47" s="39">
        <v>910481</v>
      </c>
      <c r="D47" s="107">
        <v>886663</v>
      </c>
      <c r="E47" s="107">
        <v>898775</v>
      </c>
      <c r="F47" s="107">
        <v>893430.13311000005</v>
      </c>
      <c r="G47" s="112">
        <f t="shared" si="2"/>
        <v>23818</v>
      </c>
      <c r="H47" s="113" t="str">
        <f t="shared" si="3"/>
        <v>2,7%</v>
      </c>
      <c r="I47" s="27"/>
    </row>
    <row r="48" spans="1:15" s="108" customFormat="1" ht="15" customHeight="1" x14ac:dyDescent="0.25">
      <c r="A48" s="110" t="s">
        <v>19</v>
      </c>
      <c r="B48" s="108" t="s">
        <v>8</v>
      </c>
      <c r="C48" s="42">
        <v>149608</v>
      </c>
      <c r="D48" s="109">
        <v>134146</v>
      </c>
      <c r="E48" s="109">
        <v>140134</v>
      </c>
      <c r="F48" s="109">
        <v>136486.38834999999</v>
      </c>
      <c r="G48" s="114">
        <f t="shared" si="2"/>
        <v>15462</v>
      </c>
      <c r="H48" s="115" t="str">
        <f t="shared" si="3"/>
        <v>11,5%▲</v>
      </c>
      <c r="I48" s="35"/>
    </row>
    <row r="49" spans="1:15" s="108" customFormat="1" ht="15" customHeight="1" x14ac:dyDescent="0.25">
      <c r="A49" s="110" t="s">
        <v>19</v>
      </c>
      <c r="B49" s="106" t="s">
        <v>9</v>
      </c>
      <c r="C49" s="39">
        <v>79446</v>
      </c>
      <c r="D49" s="107">
        <v>86967</v>
      </c>
      <c r="E49" s="107">
        <v>74485</v>
      </c>
      <c r="F49" s="107">
        <v>71037</v>
      </c>
      <c r="G49" s="112">
        <f t="shared" si="2"/>
        <v>-7521</v>
      </c>
      <c r="H49" s="113" t="str">
        <f t="shared" si="3"/>
        <v>-8,6%▼</v>
      </c>
      <c r="I49" s="27"/>
    </row>
    <row r="50" spans="1:15" s="108" customFormat="1" ht="15" customHeight="1" x14ac:dyDescent="0.25">
      <c r="A50" s="110" t="s">
        <v>19</v>
      </c>
      <c r="B50" s="108" t="s">
        <v>10</v>
      </c>
      <c r="C50" s="42">
        <v>1005</v>
      </c>
      <c r="D50" s="109">
        <v>933</v>
      </c>
      <c r="E50" s="109"/>
      <c r="F50" s="109">
        <v>0</v>
      </c>
      <c r="G50" s="114">
        <f t="shared" si="2"/>
        <v>72</v>
      </c>
      <c r="H50" s="115" t="str">
        <f t="shared" si="3"/>
        <v>7,7%▲</v>
      </c>
      <c r="I50" s="35"/>
    </row>
    <row r="51" spans="1:15" s="108" customFormat="1" ht="15" customHeight="1" x14ac:dyDescent="0.25">
      <c r="A51" s="110" t="s">
        <v>19</v>
      </c>
      <c r="B51" s="106" t="s">
        <v>11</v>
      </c>
      <c r="C51" s="39"/>
      <c r="D51" s="107"/>
      <c r="E51" s="107"/>
      <c r="F51" s="107">
        <v>0</v>
      </c>
      <c r="G51" s="112">
        <f t="shared" si="2"/>
        <v>0</v>
      </c>
      <c r="H51" s="113" t="str">
        <f t="shared" si="3"/>
        <v/>
      </c>
      <c r="I51" s="27"/>
    </row>
    <row r="52" spans="1:15" s="108" customFormat="1" ht="15" customHeight="1" x14ac:dyDescent="0.25">
      <c r="A52" s="110" t="s">
        <v>19</v>
      </c>
      <c r="B52" s="108" t="s">
        <v>12</v>
      </c>
      <c r="C52" s="42">
        <v>-26535</v>
      </c>
      <c r="D52" s="109">
        <v>-34816</v>
      </c>
      <c r="E52" s="109">
        <v>-25979</v>
      </c>
      <c r="F52" s="109">
        <v>-24299.502999999997</v>
      </c>
      <c r="G52" s="114">
        <f t="shared" si="2"/>
        <v>8281</v>
      </c>
      <c r="H52" s="115" t="str">
        <f t="shared" si="3"/>
        <v>-23,8%▼</v>
      </c>
      <c r="I52" s="35"/>
    </row>
    <row r="53" spans="1:15" s="108" customFormat="1" ht="15" customHeight="1" x14ac:dyDescent="0.25">
      <c r="A53" s="110" t="s">
        <v>19</v>
      </c>
      <c r="B53" s="106" t="s">
        <v>13</v>
      </c>
      <c r="C53" s="39"/>
      <c r="D53" s="107"/>
      <c r="E53" s="107"/>
      <c r="F53" s="107">
        <v>0</v>
      </c>
      <c r="G53" s="112">
        <f t="shared" si="2"/>
        <v>0</v>
      </c>
      <c r="H53" s="113" t="str">
        <f t="shared" si="3"/>
        <v/>
      </c>
      <c r="I53" s="27"/>
    </row>
    <row r="54" spans="1:15" s="108" customFormat="1" ht="15" customHeight="1" x14ac:dyDescent="0.25">
      <c r="A54" s="110" t="s">
        <v>19</v>
      </c>
      <c r="B54" s="108" t="s">
        <v>14</v>
      </c>
      <c r="C54" s="42">
        <v>82127</v>
      </c>
      <c r="D54" s="109">
        <v>57224</v>
      </c>
      <c r="E54" s="109">
        <v>64367</v>
      </c>
      <c r="F54" s="109">
        <v>59598.081670000058</v>
      </c>
      <c r="G54" s="114">
        <f t="shared" si="2"/>
        <v>24903</v>
      </c>
      <c r="H54" s="115" t="str">
        <f t="shared" si="3"/>
        <v>43,5%▲</v>
      </c>
      <c r="I54" s="35"/>
    </row>
    <row r="55" spans="1:15" s="2" customFormat="1" ht="15" customHeight="1" x14ac:dyDescent="0.25">
      <c r="A55" s="9" t="s">
        <v>19</v>
      </c>
      <c r="B55" s="28" t="s">
        <v>15</v>
      </c>
      <c r="C55" s="45">
        <f>SUMIFS((C7:C54),(A7:A54),A55)</f>
        <v>1196132</v>
      </c>
      <c r="D55" s="45">
        <f>SUMIFS((D7:D54),(A7:A54),A55)</f>
        <v>1131117</v>
      </c>
      <c r="E55" s="45">
        <f>SUMIFS((E7:E54),(A7:A54),A55)</f>
        <v>1151782</v>
      </c>
      <c r="F55" s="45">
        <f>SUMIFS((F7:F54),(A7:A54),A55)</f>
        <v>1136252.1001299999</v>
      </c>
      <c r="G55" s="46">
        <f t="shared" si="2"/>
        <v>65015</v>
      </c>
      <c r="H55" s="29" t="str">
        <f t="shared" si="3"/>
        <v>5,7%</v>
      </c>
      <c r="I55" s="27"/>
      <c r="J55" s="13"/>
      <c r="K55" s="13"/>
      <c r="L55" s="13"/>
      <c r="M55" s="13"/>
      <c r="N55" s="13"/>
      <c r="O55" s="13"/>
    </row>
    <row r="56" spans="1:15" ht="15" customHeight="1" x14ac:dyDescent="0.25">
      <c r="A56" t="s">
        <v>20</v>
      </c>
      <c r="B56" s="13"/>
      <c r="C56" s="47"/>
      <c r="D56" s="47"/>
      <c r="E56" s="47"/>
      <c r="F56" s="47"/>
      <c r="G56" s="44">
        <f t="shared" si="2"/>
        <v>0</v>
      </c>
      <c r="H56" s="8" t="str">
        <f t="shared" si="3"/>
        <v/>
      </c>
      <c r="I56" s="35"/>
    </row>
    <row r="57" spans="1:15" ht="15" customHeight="1" x14ac:dyDescent="0.25">
      <c r="A57" s="7" t="s">
        <v>20</v>
      </c>
      <c r="B57" s="1" t="s">
        <v>7</v>
      </c>
      <c r="C57" s="39"/>
      <c r="D57" s="40"/>
      <c r="E57" s="40"/>
      <c r="F57" s="40"/>
      <c r="G57" s="41">
        <f t="shared" si="2"/>
        <v>0</v>
      </c>
      <c r="H57" s="26" t="str">
        <f t="shared" si="3"/>
        <v/>
      </c>
      <c r="I57" s="27"/>
    </row>
    <row r="58" spans="1:15" ht="15" customHeight="1" x14ac:dyDescent="0.25">
      <c r="A58" s="7" t="s">
        <v>20</v>
      </c>
      <c r="B58" t="s">
        <v>8</v>
      </c>
      <c r="C58" s="42"/>
      <c r="D58" s="43"/>
      <c r="E58" s="43"/>
      <c r="F58" s="43"/>
      <c r="G58" s="44">
        <f t="shared" si="2"/>
        <v>0</v>
      </c>
      <c r="H58" s="8" t="str">
        <f t="shared" si="3"/>
        <v/>
      </c>
      <c r="I58" s="35"/>
    </row>
    <row r="59" spans="1:15" ht="15" customHeight="1" x14ac:dyDescent="0.25">
      <c r="A59" s="7" t="s">
        <v>20</v>
      </c>
      <c r="B59" s="1" t="s">
        <v>9</v>
      </c>
      <c r="C59" s="39"/>
      <c r="D59" s="40"/>
      <c r="E59" s="40"/>
      <c r="F59" s="40"/>
      <c r="G59" s="41">
        <f t="shared" si="2"/>
        <v>0</v>
      </c>
      <c r="H59" s="26" t="str">
        <f t="shared" si="3"/>
        <v/>
      </c>
      <c r="I59" s="27"/>
    </row>
    <row r="60" spans="1:15" ht="15" customHeight="1" x14ac:dyDescent="0.25">
      <c r="A60" s="7" t="s">
        <v>20</v>
      </c>
      <c r="B60" t="s">
        <v>10</v>
      </c>
      <c r="C60" s="42"/>
      <c r="D60" s="43"/>
      <c r="E60" s="43"/>
      <c r="F60" s="43"/>
      <c r="G60" s="44">
        <f t="shared" si="2"/>
        <v>0</v>
      </c>
      <c r="H60" s="8" t="str">
        <f t="shared" si="3"/>
        <v/>
      </c>
      <c r="I60" s="35"/>
    </row>
    <row r="61" spans="1:15" ht="15" customHeight="1" x14ac:dyDescent="0.25">
      <c r="A61" s="7" t="s">
        <v>20</v>
      </c>
      <c r="B61" s="1" t="s">
        <v>11</v>
      </c>
      <c r="C61" s="39"/>
      <c r="D61" s="40"/>
      <c r="E61" s="40"/>
      <c r="F61" s="40"/>
      <c r="G61" s="41">
        <f t="shared" si="2"/>
        <v>0</v>
      </c>
      <c r="H61" s="26" t="str">
        <f t="shared" si="3"/>
        <v/>
      </c>
      <c r="I61" s="27"/>
    </row>
    <row r="62" spans="1:15" ht="15" customHeight="1" x14ac:dyDescent="0.25">
      <c r="A62" s="7" t="s">
        <v>20</v>
      </c>
      <c r="B62" t="s">
        <v>12</v>
      </c>
      <c r="C62" s="42"/>
      <c r="D62" s="43"/>
      <c r="E62" s="43"/>
      <c r="F62" s="43"/>
      <c r="G62" s="44">
        <f t="shared" si="2"/>
        <v>0</v>
      </c>
      <c r="H62" s="8" t="str">
        <f t="shared" si="3"/>
        <v/>
      </c>
      <c r="I62" s="35"/>
    </row>
    <row r="63" spans="1:15" ht="15" customHeight="1" x14ac:dyDescent="0.25">
      <c r="A63" s="7" t="s">
        <v>20</v>
      </c>
      <c r="B63" s="1" t="s">
        <v>13</v>
      </c>
      <c r="C63" s="39"/>
      <c r="D63" s="40"/>
      <c r="E63" s="40"/>
      <c r="F63" s="40"/>
      <c r="G63" s="41">
        <f t="shared" si="2"/>
        <v>0</v>
      </c>
      <c r="H63" s="26" t="str">
        <f t="shared" si="3"/>
        <v/>
      </c>
      <c r="I63" s="27"/>
    </row>
    <row r="64" spans="1:15" ht="15" customHeight="1" x14ac:dyDescent="0.25">
      <c r="A64" s="7" t="s">
        <v>20</v>
      </c>
      <c r="B64" t="s">
        <v>14</v>
      </c>
      <c r="C64" s="42"/>
      <c r="D64" s="43"/>
      <c r="E64" s="43"/>
      <c r="F64" s="43"/>
      <c r="G64" s="44">
        <f t="shared" si="2"/>
        <v>0</v>
      </c>
      <c r="H64" s="8" t="str">
        <f t="shared" si="3"/>
        <v/>
      </c>
      <c r="I64" s="35"/>
    </row>
    <row r="65" spans="1:15" s="2" customFormat="1" ht="15" customHeight="1" x14ac:dyDescent="0.25">
      <c r="A65" s="9" t="s">
        <v>20</v>
      </c>
      <c r="B65" s="28" t="s">
        <v>15</v>
      </c>
      <c r="C65" s="45">
        <f>SUMIFS((C7:C64),(A7:A64),A65)</f>
        <v>0</v>
      </c>
      <c r="D65" s="45">
        <f>SUMIFS((D7:D64),(A7:A64),A65)</f>
        <v>0</v>
      </c>
      <c r="E65" s="45">
        <f>SUMIFS((E7:E64),(A7:A64),A65)</f>
        <v>0</v>
      </c>
      <c r="F65" s="45">
        <f>SUMIFS((F7:F64),(A7:A64),A65)</f>
        <v>0</v>
      </c>
      <c r="G65" s="46">
        <f t="shared" si="2"/>
        <v>0</v>
      </c>
      <c r="H65" s="29" t="str">
        <f t="shared" si="3"/>
        <v/>
      </c>
      <c r="I65" s="27"/>
      <c r="J65" s="13"/>
      <c r="K65" s="13"/>
      <c r="L65" s="13"/>
      <c r="M65" s="13"/>
      <c r="N65" s="13"/>
      <c r="O65" s="13"/>
    </row>
    <row r="66" spans="1:15" s="2" customFormat="1" ht="15" customHeight="1" x14ac:dyDescent="0.25">
      <c r="A66" t="s">
        <v>21</v>
      </c>
      <c r="B66" s="13"/>
      <c r="C66" s="47"/>
      <c r="D66" s="47"/>
      <c r="E66" s="47"/>
      <c r="F66" s="47"/>
      <c r="G66" s="44">
        <f t="shared" si="2"/>
        <v>0</v>
      </c>
      <c r="H66" s="8" t="str">
        <f t="shared" si="3"/>
        <v/>
      </c>
      <c r="I66" s="35"/>
      <c r="J66" s="13"/>
      <c r="K66" s="13"/>
      <c r="L66" s="13"/>
      <c r="M66" s="13"/>
      <c r="N66" s="13"/>
      <c r="O66" s="13"/>
    </row>
    <row r="67" spans="1:15" s="2" customFormat="1" ht="15" customHeight="1" x14ac:dyDescent="0.25">
      <c r="A67" s="55" t="s">
        <v>21</v>
      </c>
      <c r="B67" s="1" t="s">
        <v>7</v>
      </c>
      <c r="C67" s="39"/>
      <c r="D67" s="40"/>
      <c r="E67" s="40"/>
      <c r="F67" s="40"/>
      <c r="G67" s="41">
        <f t="shared" si="2"/>
        <v>0</v>
      </c>
      <c r="H67" s="26" t="str">
        <f t="shared" si="3"/>
        <v/>
      </c>
      <c r="I67" s="27"/>
      <c r="J67" s="13"/>
      <c r="K67" s="13"/>
      <c r="L67" s="13"/>
      <c r="M67" s="13"/>
      <c r="N67" s="13"/>
      <c r="O67" s="13"/>
    </row>
    <row r="68" spans="1:15" s="2" customFormat="1" ht="15" customHeight="1" x14ac:dyDescent="0.25">
      <c r="A68" s="55" t="s">
        <v>21</v>
      </c>
      <c r="B68" t="s">
        <v>8</v>
      </c>
      <c r="C68" s="42"/>
      <c r="D68" s="43"/>
      <c r="E68" s="43"/>
      <c r="F68" s="43"/>
      <c r="G68" s="44">
        <f t="shared" si="2"/>
        <v>0</v>
      </c>
      <c r="H68" s="8" t="str">
        <f t="shared" si="3"/>
        <v/>
      </c>
      <c r="I68" s="35"/>
      <c r="J68" s="13"/>
      <c r="K68" s="13"/>
      <c r="L68" s="13"/>
      <c r="M68" s="13"/>
      <c r="N68" s="13"/>
      <c r="O68" s="13"/>
    </row>
    <row r="69" spans="1:15" s="2" customFormat="1" ht="15" customHeight="1" x14ac:dyDescent="0.25">
      <c r="A69" s="55" t="s">
        <v>21</v>
      </c>
      <c r="B69" s="1" t="s">
        <v>9</v>
      </c>
      <c r="C69" s="39"/>
      <c r="D69" s="40"/>
      <c r="E69" s="40"/>
      <c r="F69" s="40"/>
      <c r="G69" s="41">
        <f t="shared" si="2"/>
        <v>0</v>
      </c>
      <c r="H69" s="26" t="str">
        <f t="shared" si="3"/>
        <v/>
      </c>
      <c r="I69" s="27"/>
      <c r="J69" s="13"/>
      <c r="K69" s="13"/>
      <c r="L69" s="13"/>
      <c r="M69" s="13"/>
      <c r="N69" s="13"/>
      <c r="O69" s="13"/>
    </row>
    <row r="70" spans="1:15" s="2" customFormat="1" ht="15" customHeight="1" x14ac:dyDescent="0.25">
      <c r="A70" s="55" t="s">
        <v>21</v>
      </c>
      <c r="B70" t="s">
        <v>10</v>
      </c>
      <c r="C70" s="42"/>
      <c r="D70" s="43"/>
      <c r="E70" s="43"/>
      <c r="F70" s="43"/>
      <c r="G70" s="44">
        <f t="shared" si="2"/>
        <v>0</v>
      </c>
      <c r="H70" s="8" t="str">
        <f t="shared" si="3"/>
        <v/>
      </c>
      <c r="I70" s="35"/>
      <c r="J70" s="13"/>
      <c r="K70" s="13"/>
      <c r="L70" s="13"/>
      <c r="M70" s="13"/>
      <c r="N70" s="13"/>
      <c r="O70" s="13"/>
    </row>
    <row r="71" spans="1:15" s="2" customFormat="1" ht="15" customHeight="1" x14ac:dyDescent="0.25">
      <c r="A71" s="55" t="s">
        <v>21</v>
      </c>
      <c r="B71" s="1" t="s">
        <v>11</v>
      </c>
      <c r="C71" s="39"/>
      <c r="D71" s="40"/>
      <c r="E71" s="40"/>
      <c r="F71" s="40"/>
      <c r="G71" s="41">
        <f t="shared" ref="G71:G85" si="4">IF(ISERROR(C71- D71)=TRUE,"",C71 - D71)</f>
        <v>0</v>
      </c>
      <c r="H71" s="26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27"/>
      <c r="J71" s="13"/>
      <c r="K71" s="13"/>
      <c r="L71" s="13"/>
      <c r="M71" s="13"/>
      <c r="N71" s="13"/>
      <c r="O71" s="13"/>
    </row>
    <row r="72" spans="1:15" s="2" customFormat="1" ht="15" customHeight="1" x14ac:dyDescent="0.25">
      <c r="A72" s="55" t="s">
        <v>21</v>
      </c>
      <c r="B72" t="s">
        <v>12</v>
      </c>
      <c r="C72" s="42"/>
      <c r="D72" s="43"/>
      <c r="E72" s="43"/>
      <c r="F72" s="43"/>
      <c r="G72" s="44">
        <f t="shared" si="4"/>
        <v>0</v>
      </c>
      <c r="H72" s="8" t="str">
        <f t="shared" si="5"/>
        <v/>
      </c>
      <c r="I72" s="35"/>
      <c r="J72" s="13"/>
      <c r="K72" s="13"/>
      <c r="L72" s="13"/>
      <c r="M72" s="13"/>
      <c r="N72" s="13"/>
      <c r="O72" s="13"/>
    </row>
    <row r="73" spans="1:15" s="2" customFormat="1" ht="15" customHeight="1" x14ac:dyDescent="0.25">
      <c r="A73" s="55" t="s">
        <v>21</v>
      </c>
      <c r="B73" s="1" t="s">
        <v>13</v>
      </c>
      <c r="C73" s="39"/>
      <c r="D73" s="40"/>
      <c r="E73" s="40"/>
      <c r="F73" s="40"/>
      <c r="G73" s="41">
        <f t="shared" si="4"/>
        <v>0</v>
      </c>
      <c r="H73" s="26" t="str">
        <f t="shared" si="5"/>
        <v/>
      </c>
      <c r="I73" s="27"/>
      <c r="J73" s="13"/>
      <c r="K73" s="13"/>
      <c r="L73" s="13"/>
      <c r="M73" s="13"/>
      <c r="N73" s="13"/>
      <c r="O73" s="13"/>
    </row>
    <row r="74" spans="1:15" s="2" customFormat="1" ht="15" customHeight="1" x14ac:dyDescent="0.25">
      <c r="A74" s="55" t="s">
        <v>21</v>
      </c>
      <c r="B74" t="s">
        <v>14</v>
      </c>
      <c r="C74" s="42"/>
      <c r="D74" s="43"/>
      <c r="E74" s="43"/>
      <c r="F74" s="43"/>
      <c r="G74" s="44">
        <f t="shared" si="4"/>
        <v>0</v>
      </c>
      <c r="H74" s="8" t="str">
        <f t="shared" si="5"/>
        <v/>
      </c>
      <c r="I74" s="35"/>
      <c r="J74" s="13"/>
      <c r="K74" s="13"/>
      <c r="L74" s="13"/>
      <c r="M74" s="13"/>
      <c r="N74" s="13"/>
      <c r="O74" s="13"/>
    </row>
    <row r="75" spans="1:15" s="2" customFormat="1" ht="15" customHeight="1" x14ac:dyDescent="0.25">
      <c r="A75" s="55" t="s">
        <v>21</v>
      </c>
      <c r="B75" s="28" t="s">
        <v>15</v>
      </c>
      <c r="C75" s="45">
        <f>SUMIFS((C7:C74),(A7:A74),A75)</f>
        <v>0</v>
      </c>
      <c r="D75" s="45">
        <f>SUMIFS((D7:D74),(A7:A74),A75)</f>
        <v>0</v>
      </c>
      <c r="E75" s="45">
        <f>SUMIFS((E7:E74),(A7:A74),A75)</f>
        <v>0</v>
      </c>
      <c r="F75" s="45">
        <f>SUMIFS((F7:F74),(A7:A74),A75)</f>
        <v>0</v>
      </c>
      <c r="G75" s="46">
        <f t="shared" si="4"/>
        <v>0</v>
      </c>
      <c r="H75" s="29" t="str">
        <f t="shared" si="5"/>
        <v/>
      </c>
      <c r="I75" s="27"/>
      <c r="J75" s="13"/>
      <c r="K75" s="13"/>
      <c r="L75" s="13"/>
      <c r="M75" s="13"/>
      <c r="N75" s="13"/>
      <c r="O75" s="13"/>
    </row>
    <row r="76" spans="1:15" ht="15" customHeight="1" x14ac:dyDescent="0.25">
      <c r="A76" t="s">
        <v>22</v>
      </c>
      <c r="B76" s="13"/>
      <c r="C76" s="47"/>
      <c r="D76" s="47"/>
      <c r="E76" s="47"/>
      <c r="F76" s="47"/>
      <c r="G76" s="44">
        <f t="shared" si="4"/>
        <v>0</v>
      </c>
      <c r="H76" s="8" t="str">
        <f t="shared" si="5"/>
        <v/>
      </c>
      <c r="I76" s="35"/>
    </row>
    <row r="77" spans="1:15" ht="15" customHeight="1" x14ac:dyDescent="0.25">
      <c r="A77" s="7" t="s">
        <v>22</v>
      </c>
      <c r="B77" s="1" t="s">
        <v>7</v>
      </c>
      <c r="C77" s="39"/>
      <c r="D77" s="40"/>
      <c r="E77" s="40"/>
      <c r="F77" s="40"/>
      <c r="G77" s="41">
        <f t="shared" si="4"/>
        <v>0</v>
      </c>
      <c r="H77" s="26" t="str">
        <f t="shared" si="5"/>
        <v/>
      </c>
      <c r="I77" s="27"/>
    </row>
    <row r="78" spans="1:15" ht="15" customHeight="1" x14ac:dyDescent="0.25">
      <c r="A78" s="7" t="s">
        <v>22</v>
      </c>
      <c r="B78" t="s">
        <v>8</v>
      </c>
      <c r="C78" s="42"/>
      <c r="D78" s="43"/>
      <c r="E78" s="43"/>
      <c r="F78" s="43"/>
      <c r="G78" s="44">
        <f t="shared" si="4"/>
        <v>0</v>
      </c>
      <c r="H78" s="8" t="str">
        <f t="shared" si="5"/>
        <v/>
      </c>
      <c r="I78" s="35"/>
    </row>
    <row r="79" spans="1:15" ht="15" customHeight="1" x14ac:dyDescent="0.25">
      <c r="A79" s="7" t="s">
        <v>22</v>
      </c>
      <c r="B79" s="1" t="s">
        <v>9</v>
      </c>
      <c r="C79" s="39"/>
      <c r="D79" s="40"/>
      <c r="E79" s="40"/>
      <c r="F79" s="40"/>
      <c r="G79" s="41">
        <f t="shared" si="4"/>
        <v>0</v>
      </c>
      <c r="H79" s="26" t="str">
        <f t="shared" si="5"/>
        <v/>
      </c>
      <c r="I79" s="27"/>
    </row>
    <row r="80" spans="1:15" ht="15" customHeight="1" x14ac:dyDescent="0.25">
      <c r="A80" s="7" t="s">
        <v>22</v>
      </c>
      <c r="B80" t="s">
        <v>10</v>
      </c>
      <c r="C80" s="42"/>
      <c r="D80" s="43"/>
      <c r="E80" s="43"/>
      <c r="F80" s="43"/>
      <c r="G80" s="44">
        <f t="shared" si="4"/>
        <v>0</v>
      </c>
      <c r="H80" s="8" t="str">
        <f t="shared" si="5"/>
        <v/>
      </c>
      <c r="I80" s="35"/>
    </row>
    <row r="81" spans="1:15" ht="15" customHeight="1" x14ac:dyDescent="0.25">
      <c r="A81" s="7" t="s">
        <v>22</v>
      </c>
      <c r="B81" s="1" t="s">
        <v>11</v>
      </c>
      <c r="C81" s="39"/>
      <c r="D81" s="40"/>
      <c r="E81" s="40"/>
      <c r="F81" s="40"/>
      <c r="G81" s="41">
        <f t="shared" si="4"/>
        <v>0</v>
      </c>
      <c r="H81" s="26" t="str">
        <f t="shared" si="5"/>
        <v/>
      </c>
      <c r="I81" s="27"/>
    </row>
    <row r="82" spans="1:15" ht="15" customHeight="1" x14ac:dyDescent="0.25">
      <c r="A82" s="7" t="s">
        <v>22</v>
      </c>
      <c r="B82" t="s">
        <v>12</v>
      </c>
      <c r="C82" s="42"/>
      <c r="D82" s="43"/>
      <c r="E82" s="43"/>
      <c r="F82" s="43"/>
      <c r="G82" s="44">
        <f t="shared" si="4"/>
        <v>0</v>
      </c>
      <c r="H82" s="8" t="str">
        <f t="shared" si="5"/>
        <v/>
      </c>
      <c r="I82" s="35"/>
    </row>
    <row r="83" spans="1:15" ht="15" customHeight="1" x14ac:dyDescent="0.25">
      <c r="A83" s="7" t="s">
        <v>22</v>
      </c>
      <c r="B83" s="1" t="s">
        <v>13</v>
      </c>
      <c r="C83" s="39"/>
      <c r="D83" s="40"/>
      <c r="E83" s="40"/>
      <c r="F83" s="40"/>
      <c r="G83" s="41">
        <f t="shared" si="4"/>
        <v>0</v>
      </c>
      <c r="H83" s="26" t="str">
        <f t="shared" si="5"/>
        <v/>
      </c>
      <c r="I83" s="27"/>
    </row>
    <row r="84" spans="1:15" ht="15" customHeight="1" x14ac:dyDescent="0.25">
      <c r="A84" s="7" t="s">
        <v>22</v>
      </c>
      <c r="B84" t="s">
        <v>14</v>
      </c>
      <c r="C84" s="42"/>
      <c r="D84" s="43"/>
      <c r="E84" s="43"/>
      <c r="F84" s="43"/>
      <c r="G84" s="44">
        <f t="shared" si="4"/>
        <v>0</v>
      </c>
      <c r="H84" s="8" t="str">
        <f t="shared" si="5"/>
        <v/>
      </c>
      <c r="I84" s="35"/>
    </row>
    <row r="85" spans="1:15" s="2" customFormat="1" ht="15" customHeight="1" x14ac:dyDescent="0.25">
      <c r="A85" s="9" t="s">
        <v>22</v>
      </c>
      <c r="B85" s="28" t="s">
        <v>15</v>
      </c>
      <c r="C85" s="45">
        <f>SUMIFS((C7:C84),(A7:A84),A85)</f>
        <v>0</v>
      </c>
      <c r="D85" s="45">
        <f>SUMIFS((D7:D84),(A7:A84),A85)</f>
        <v>0</v>
      </c>
      <c r="E85" s="45">
        <f>SUMIFS((E7:E84),(A7:A84),A85)</f>
        <v>0</v>
      </c>
      <c r="F85" s="45">
        <f>SUMIFS((F7:F84),(A7:A84),A85)</f>
        <v>0</v>
      </c>
      <c r="G85" s="46">
        <f t="shared" si="4"/>
        <v>0</v>
      </c>
      <c r="H85" s="29" t="str">
        <f t="shared" si="5"/>
        <v/>
      </c>
      <c r="I85" s="27"/>
      <c r="J85" s="13"/>
      <c r="K85" s="13"/>
      <c r="L85" s="13"/>
      <c r="M85" s="13"/>
      <c r="N85" s="13"/>
      <c r="O85" s="13"/>
    </row>
  </sheetData>
  <sheetProtection algorithmName="SHA-512" hashValue="42Gip2sdhBg6cLNJ/dVkef5vi6rpfuq7idhFkaBShivOpcs5zKI8+vkOxsr6Eh7UgNI899EGW47AINw7VqYNUA==" saltValue="P7chgpxHu5iekTiDYDGLBg==" spinCount="100000" sheet="1" scenarios="1" formatCells="0" formatColumns="0" insertRows="0" deleteRows="0" autoFilter="0"/>
  <autoFilter ref="A5:A85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101</v>
      </c>
    </row>
    <row r="2" spans="1:2" ht="24.75" customHeight="1" x14ac:dyDescent="0.25">
      <c r="A2" t="s">
        <v>102</v>
      </c>
      <c r="B2" s="6" t="s">
        <v>103</v>
      </c>
    </row>
    <row r="3" spans="1:2" x14ac:dyDescent="0.25">
      <c r="A3" t="s">
        <v>94</v>
      </c>
      <c r="B3" s="4">
        <v>0</v>
      </c>
    </row>
    <row r="4" spans="1:2" x14ac:dyDescent="0.25">
      <c r="A4" t="s">
        <v>95</v>
      </c>
      <c r="B4" s="4">
        <v>1827120</v>
      </c>
    </row>
    <row r="5" spans="1:2" x14ac:dyDescent="0.25">
      <c r="A5" t="s">
        <v>96</v>
      </c>
      <c r="B5" s="4">
        <v>203259</v>
      </c>
    </row>
    <row r="6" spans="1:2" x14ac:dyDescent="0.25">
      <c r="A6" t="s">
        <v>97</v>
      </c>
      <c r="B6">
        <v>0</v>
      </c>
    </row>
    <row r="7" spans="1:2" x14ac:dyDescent="0.25">
      <c r="A7" t="s">
        <v>98</v>
      </c>
      <c r="B7" s="4">
        <v>183559</v>
      </c>
    </row>
    <row r="8" spans="1:2" ht="15.75" thickBot="1" x14ac:dyDescent="0.3">
      <c r="A8" t="s">
        <v>99</v>
      </c>
      <c r="B8" s="4">
        <v>1846819.5367945742</v>
      </c>
    </row>
    <row r="9" spans="1:2" x14ac:dyDescent="0.25">
      <c r="A9" s="15" t="s">
        <v>104</v>
      </c>
      <c r="B9" s="16">
        <f>+B3+B4+B5-B6-B7-B8</f>
        <v>0.46320542576722801</v>
      </c>
    </row>
  </sheetData>
  <sheetProtection algorithmName="SHA-512" hashValue="94CwvBNqhOPqAOdIqwxAvXyUaCfDlWWBXdwbC/SRv+hy5J7Enu06YEM0Dt/5K4pjY4WXTVX0TiGqbMTpLBc4Tg==" saltValue="u4wWWzSL/GT7HlyBCM0ZMw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B9"/>
  <sheetViews>
    <sheetView workbookViewId="0"/>
  </sheetViews>
  <sheetFormatPr defaultColWidth="9.14062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105</v>
      </c>
    </row>
    <row r="2" spans="1:2" ht="24.75" customHeight="1" x14ac:dyDescent="0.25">
      <c r="A2" t="s">
        <v>102</v>
      </c>
      <c r="B2" s="6" t="s">
        <v>103</v>
      </c>
    </row>
    <row r="3" spans="1:2" x14ac:dyDescent="0.25">
      <c r="A3" t="s">
        <v>94</v>
      </c>
      <c r="B3" s="4">
        <v>0</v>
      </c>
    </row>
    <row r="4" spans="1:2" x14ac:dyDescent="0.25">
      <c r="A4" t="s">
        <v>95</v>
      </c>
      <c r="B4" s="4">
        <v>0</v>
      </c>
    </row>
    <row r="5" spans="1:2" x14ac:dyDescent="0.25">
      <c r="A5" t="s">
        <v>96</v>
      </c>
      <c r="B5" s="4">
        <v>0</v>
      </c>
    </row>
    <row r="6" spans="1:2" x14ac:dyDescent="0.25">
      <c r="A6" t="s">
        <v>97</v>
      </c>
      <c r="B6">
        <v>0</v>
      </c>
    </row>
    <row r="7" spans="1:2" x14ac:dyDescent="0.25">
      <c r="A7" t="s">
        <v>98</v>
      </c>
      <c r="B7" s="4">
        <v>0</v>
      </c>
    </row>
    <row r="8" spans="1:2" ht="15.75" thickBot="1" x14ac:dyDescent="0.3">
      <c r="A8" t="s">
        <v>99</v>
      </c>
      <c r="B8" s="4">
        <v>0</v>
      </c>
    </row>
    <row r="9" spans="1:2" x14ac:dyDescent="0.25">
      <c r="A9" s="15" t="s">
        <v>104</v>
      </c>
      <c r="B9" s="16">
        <f>+B3+B4+B5-B6-B7-B8</f>
        <v>0</v>
      </c>
    </row>
  </sheetData>
  <sheetProtection algorithmName="SHA-512" hashValue="fnNZoGDZq2Rz1mz76UDlJG5dBKnhLnXHV5QjBeBeYxGzNPJUOzHxOqL5huwv1uNOwYLVLiLYpqKRozK+6BjBpQ==" saltValue="ucKG4/yYxVRM8InL0I2ScA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pageSetUpPr fitToPage="1"/>
  </sheetPr>
  <dimension ref="A1:O85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38.5703125" bestFit="1" customWidth="1"/>
    <col min="3" max="8" width="15.7109375" customWidth="1"/>
    <col min="9" max="9" width="42.140625" customWidth="1"/>
  </cols>
  <sheetData>
    <row r="1" spans="1:15" ht="15" customHeight="1" x14ac:dyDescent="0.25">
      <c r="A1" s="3" t="s">
        <v>0</v>
      </c>
      <c r="B1" s="13"/>
      <c r="C1" s="13"/>
      <c r="D1" s="13"/>
      <c r="E1" s="13"/>
      <c r="F1" s="13"/>
    </row>
    <row r="2" spans="1:15" ht="15" customHeight="1" x14ac:dyDescent="0.25">
      <c r="B2" s="103" t="s">
        <v>23</v>
      </c>
      <c r="C2" s="103"/>
      <c r="D2" s="103"/>
      <c r="E2" s="103"/>
      <c r="F2" s="103"/>
      <c r="G2" s="103"/>
      <c r="H2" s="103"/>
      <c r="I2" s="103"/>
    </row>
    <row r="3" spans="1:15" ht="15" customHeight="1" x14ac:dyDescent="0.25">
      <c r="B3" s="103"/>
      <c r="C3" s="103"/>
      <c r="D3" s="103"/>
      <c r="E3" s="103"/>
      <c r="F3" s="103"/>
      <c r="G3" s="103"/>
      <c r="H3" s="103"/>
      <c r="I3" s="103"/>
    </row>
    <row r="5" spans="1:15" ht="15" customHeight="1" x14ac:dyDescent="0.25">
      <c r="A5" t="s">
        <v>2</v>
      </c>
      <c r="C5" s="23">
        <v>2020</v>
      </c>
      <c r="D5" s="23">
        <v>2019</v>
      </c>
      <c r="E5" s="23">
        <v>2018</v>
      </c>
      <c r="F5" s="23">
        <v>2017</v>
      </c>
      <c r="G5" s="20" t="s">
        <v>3</v>
      </c>
      <c r="H5" s="20" t="s">
        <v>4</v>
      </c>
      <c r="I5" s="101" t="s">
        <v>5</v>
      </c>
    </row>
    <row r="6" spans="1:15" ht="15" customHeight="1" x14ac:dyDescent="0.25">
      <c r="A6" t="s">
        <v>6</v>
      </c>
      <c r="B6" s="13"/>
      <c r="C6" s="13"/>
      <c r="D6" s="13"/>
      <c r="E6" s="13"/>
      <c r="F6" s="13"/>
    </row>
    <row r="7" spans="1:15" s="108" customFormat="1" ht="15" customHeight="1" x14ac:dyDescent="0.25">
      <c r="A7" s="110" t="s">
        <v>6</v>
      </c>
      <c r="B7" s="106" t="s">
        <v>7</v>
      </c>
      <c r="C7" s="39">
        <v>40398</v>
      </c>
      <c r="D7" s="107">
        <v>29084</v>
      </c>
      <c r="E7" s="107">
        <v>26172</v>
      </c>
      <c r="F7" s="107">
        <v>31200</v>
      </c>
      <c r="G7" s="112">
        <f t="shared" ref="G7:G38" si="0">IF(ISERROR(C7- D7)=TRUE,"",C7 - D7)</f>
        <v>11314</v>
      </c>
      <c r="H7" s="11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38,9%▲</v>
      </c>
      <c r="I7" s="27"/>
    </row>
    <row r="8" spans="1:15" s="108" customFormat="1" ht="15" customHeight="1" x14ac:dyDescent="0.25">
      <c r="A8" s="110" t="s">
        <v>6</v>
      </c>
      <c r="B8" s="108" t="s">
        <v>8</v>
      </c>
      <c r="C8" s="42">
        <v>181188</v>
      </c>
      <c r="D8" s="109">
        <v>171980</v>
      </c>
      <c r="E8" s="109">
        <v>157387</v>
      </c>
      <c r="F8" s="109">
        <v>148694</v>
      </c>
      <c r="G8" s="114">
        <f t="shared" si="0"/>
        <v>9208</v>
      </c>
      <c r="H8" s="115" t="str">
        <f t="shared" si="1"/>
        <v>5,4%</v>
      </c>
      <c r="I8" s="35"/>
    </row>
    <row r="9" spans="1:15" s="108" customFormat="1" ht="15" customHeight="1" x14ac:dyDescent="0.25">
      <c r="A9" s="110" t="s">
        <v>6</v>
      </c>
      <c r="B9" s="106" t="s">
        <v>9</v>
      </c>
      <c r="C9" s="39">
        <v>28053</v>
      </c>
      <c r="D9" s="107">
        <v>25292</v>
      </c>
      <c r="E9" s="107">
        <v>19995</v>
      </c>
      <c r="F9" s="107">
        <v>20995</v>
      </c>
      <c r="G9" s="112">
        <f t="shared" si="0"/>
        <v>2761</v>
      </c>
      <c r="H9" s="113" t="str">
        <f t="shared" si="1"/>
        <v>10,9%▲</v>
      </c>
      <c r="I9" s="27"/>
    </row>
    <row r="10" spans="1:15" s="108" customFormat="1" ht="15" customHeight="1" x14ac:dyDescent="0.25">
      <c r="A10" s="110" t="s">
        <v>6</v>
      </c>
      <c r="B10" s="108" t="s">
        <v>10</v>
      </c>
      <c r="C10" s="42"/>
      <c r="D10" s="109"/>
      <c r="E10" s="109"/>
      <c r="F10" s="109">
        <v>1</v>
      </c>
      <c r="G10" s="114">
        <f t="shared" si="0"/>
        <v>0</v>
      </c>
      <c r="H10" s="115" t="str">
        <f t="shared" si="1"/>
        <v/>
      </c>
      <c r="I10" s="35"/>
    </row>
    <row r="11" spans="1:15" s="108" customFormat="1" ht="15" customHeight="1" x14ac:dyDescent="0.25">
      <c r="A11" s="110" t="s">
        <v>6</v>
      </c>
      <c r="B11" s="106" t="s">
        <v>11</v>
      </c>
      <c r="C11" s="39"/>
      <c r="D11" s="107"/>
      <c r="E11" s="107"/>
      <c r="F11" s="107"/>
      <c r="G11" s="112">
        <f t="shared" si="0"/>
        <v>0</v>
      </c>
      <c r="H11" s="113" t="str">
        <f t="shared" si="1"/>
        <v/>
      </c>
      <c r="I11" s="27"/>
    </row>
    <row r="12" spans="1:15" s="108" customFormat="1" ht="15" customHeight="1" x14ac:dyDescent="0.25">
      <c r="A12" s="110" t="s">
        <v>6</v>
      </c>
      <c r="B12" s="108" t="s">
        <v>12</v>
      </c>
      <c r="C12" s="42">
        <v>-5964</v>
      </c>
      <c r="D12" s="109">
        <v>-10961</v>
      </c>
      <c r="E12" s="109">
        <v>-6302</v>
      </c>
      <c r="F12" s="109">
        <v>-4107</v>
      </c>
      <c r="G12" s="114">
        <f t="shared" si="0"/>
        <v>4997</v>
      </c>
      <c r="H12" s="115" t="str">
        <f t="shared" si="1"/>
        <v>-45,6%▼</v>
      </c>
      <c r="I12" s="35"/>
    </row>
    <row r="13" spans="1:15" s="108" customFormat="1" ht="15" customHeight="1" x14ac:dyDescent="0.25">
      <c r="A13" s="110" t="s">
        <v>6</v>
      </c>
      <c r="B13" s="106" t="s">
        <v>13</v>
      </c>
      <c r="C13" s="39"/>
      <c r="D13" s="107"/>
      <c r="E13" s="107"/>
      <c r="F13" s="107"/>
      <c r="G13" s="112">
        <f t="shared" si="0"/>
        <v>0</v>
      </c>
      <c r="H13" s="113" t="str">
        <f t="shared" si="1"/>
        <v/>
      </c>
      <c r="I13" s="27"/>
    </row>
    <row r="14" spans="1:15" s="108" customFormat="1" ht="15" customHeight="1" x14ac:dyDescent="0.25">
      <c r="A14" s="110" t="s">
        <v>6</v>
      </c>
      <c r="B14" s="108" t="s">
        <v>14</v>
      </c>
      <c r="C14" s="42">
        <v>-199167</v>
      </c>
      <c r="D14" s="109">
        <v>-174721</v>
      </c>
      <c r="E14" s="109">
        <v>-162617</v>
      </c>
      <c r="F14" s="109">
        <v>-152440</v>
      </c>
      <c r="G14" s="114">
        <f t="shared" si="0"/>
        <v>-24446</v>
      </c>
      <c r="H14" s="115" t="str">
        <f t="shared" si="1"/>
        <v>14,0%▲</v>
      </c>
      <c r="I14" s="35"/>
    </row>
    <row r="15" spans="1:15" s="2" customFormat="1" ht="15" customHeight="1" x14ac:dyDescent="0.25">
      <c r="A15" s="9" t="s">
        <v>6</v>
      </c>
      <c r="B15" s="28" t="s">
        <v>15</v>
      </c>
      <c r="C15" s="45">
        <f>SUMIFS((C7:C14),(A7:A14),A15)</f>
        <v>44508</v>
      </c>
      <c r="D15" s="45">
        <f>SUMIFS((D7:D14),(A7:A14),A15)</f>
        <v>40674</v>
      </c>
      <c r="E15" s="45">
        <f>SUMIFS((E7:E14),(A7:A14),A15)</f>
        <v>34635</v>
      </c>
      <c r="F15" s="45">
        <f>SUMIFS((F7:F14),(A7:A14),A15)</f>
        <v>44343</v>
      </c>
      <c r="G15" s="46">
        <f t="shared" si="0"/>
        <v>3834</v>
      </c>
      <c r="H15" s="29" t="str">
        <f t="shared" si="1"/>
        <v>9,4%▲</v>
      </c>
      <c r="I15" s="30"/>
      <c r="J15" s="13"/>
      <c r="K15" s="13"/>
      <c r="L15" s="13"/>
      <c r="M15" s="13"/>
      <c r="N15" s="13"/>
      <c r="O15" s="13"/>
    </row>
    <row r="16" spans="1:15" ht="15" customHeight="1" x14ac:dyDescent="0.25">
      <c r="A16" t="s">
        <v>16</v>
      </c>
      <c r="B16" s="13"/>
      <c r="C16" s="47"/>
      <c r="D16" s="47"/>
      <c r="E16" s="47"/>
      <c r="F16" s="47"/>
      <c r="G16" s="44">
        <f t="shared" si="0"/>
        <v>0</v>
      </c>
      <c r="H16" s="8" t="str">
        <f t="shared" si="1"/>
        <v/>
      </c>
    </row>
    <row r="17" spans="1:15" s="108" customFormat="1" ht="15" customHeight="1" x14ac:dyDescent="0.25">
      <c r="A17" s="110" t="s">
        <v>16</v>
      </c>
      <c r="B17" s="106" t="s">
        <v>7</v>
      </c>
      <c r="C17" s="39">
        <v>87166</v>
      </c>
      <c r="D17" s="107">
        <v>61052</v>
      </c>
      <c r="E17" s="107">
        <v>59829</v>
      </c>
      <c r="F17" s="107">
        <v>70589</v>
      </c>
      <c r="G17" s="112">
        <f t="shared" si="0"/>
        <v>26114</v>
      </c>
      <c r="H17" s="113" t="str">
        <f t="shared" si="1"/>
        <v>42,8%▲</v>
      </c>
      <c r="I17" s="27"/>
    </row>
    <row r="18" spans="1:15" s="108" customFormat="1" ht="15" customHeight="1" x14ac:dyDescent="0.25">
      <c r="A18" s="110" t="s">
        <v>16</v>
      </c>
      <c r="B18" s="108" t="s">
        <v>8</v>
      </c>
      <c r="C18" s="42">
        <v>390609</v>
      </c>
      <c r="D18" s="109">
        <v>361014</v>
      </c>
      <c r="E18" s="109">
        <v>359792</v>
      </c>
      <c r="F18" s="109">
        <v>336414</v>
      </c>
      <c r="G18" s="114">
        <f t="shared" si="0"/>
        <v>29595</v>
      </c>
      <c r="H18" s="115" t="str">
        <f t="shared" si="1"/>
        <v>8,2%▲</v>
      </c>
      <c r="I18" s="35"/>
    </row>
    <row r="19" spans="1:15" s="108" customFormat="1" ht="15" customHeight="1" x14ac:dyDescent="0.25">
      <c r="A19" s="110" t="s">
        <v>16</v>
      </c>
      <c r="B19" s="106" t="s">
        <v>9</v>
      </c>
      <c r="C19" s="39">
        <v>60530</v>
      </c>
      <c r="D19" s="107">
        <v>53092</v>
      </c>
      <c r="E19" s="107">
        <v>45709</v>
      </c>
      <c r="F19" s="107">
        <v>47501</v>
      </c>
      <c r="G19" s="112">
        <f t="shared" si="0"/>
        <v>7438</v>
      </c>
      <c r="H19" s="113" t="str">
        <f t="shared" si="1"/>
        <v>14,0%▲</v>
      </c>
      <c r="I19" s="27"/>
    </row>
    <row r="20" spans="1:15" s="108" customFormat="1" ht="15" customHeight="1" x14ac:dyDescent="0.25">
      <c r="A20" s="110" t="s">
        <v>16</v>
      </c>
      <c r="B20" s="108" t="s">
        <v>10</v>
      </c>
      <c r="C20" s="42"/>
      <c r="D20" s="109"/>
      <c r="E20" s="109"/>
      <c r="F20" s="109">
        <v>2</v>
      </c>
      <c r="G20" s="114">
        <f t="shared" si="0"/>
        <v>0</v>
      </c>
      <c r="H20" s="115" t="str">
        <f t="shared" si="1"/>
        <v/>
      </c>
      <c r="I20" s="35"/>
    </row>
    <row r="21" spans="1:15" s="108" customFormat="1" ht="15" customHeight="1" x14ac:dyDescent="0.25">
      <c r="A21" s="110" t="s">
        <v>16</v>
      </c>
      <c r="B21" s="106" t="s">
        <v>11</v>
      </c>
      <c r="C21" s="39"/>
      <c r="D21" s="107"/>
      <c r="E21" s="107"/>
      <c r="F21" s="107"/>
      <c r="G21" s="112">
        <f t="shared" si="0"/>
        <v>0</v>
      </c>
      <c r="H21" s="113" t="str">
        <f t="shared" si="1"/>
        <v/>
      </c>
      <c r="I21" s="27"/>
    </row>
    <row r="22" spans="1:15" s="108" customFormat="1" ht="15" customHeight="1" x14ac:dyDescent="0.25">
      <c r="A22" s="110" t="s">
        <v>16</v>
      </c>
      <c r="B22" s="108" t="s">
        <v>12</v>
      </c>
      <c r="C22" s="42">
        <v>-12869</v>
      </c>
      <c r="D22" s="109">
        <v>-23009</v>
      </c>
      <c r="E22" s="109">
        <v>-14407</v>
      </c>
      <c r="F22" s="109">
        <v>-9291</v>
      </c>
      <c r="G22" s="114">
        <f t="shared" si="0"/>
        <v>10140</v>
      </c>
      <c r="H22" s="115" t="str">
        <f t="shared" si="1"/>
        <v>-44,1%▼</v>
      </c>
      <c r="I22" s="35"/>
    </row>
    <row r="23" spans="1:15" s="108" customFormat="1" ht="15" customHeight="1" x14ac:dyDescent="0.25">
      <c r="A23" s="110" t="s">
        <v>16</v>
      </c>
      <c r="B23" s="106" t="s">
        <v>13</v>
      </c>
      <c r="C23" s="39"/>
      <c r="D23" s="107"/>
      <c r="E23" s="107"/>
      <c r="F23" s="107"/>
      <c r="G23" s="112">
        <f t="shared" si="0"/>
        <v>0</v>
      </c>
      <c r="H23" s="113" t="str">
        <f t="shared" si="1"/>
        <v/>
      </c>
      <c r="I23" s="27"/>
    </row>
    <row r="24" spans="1:15" s="108" customFormat="1" ht="15" customHeight="1" x14ac:dyDescent="0.25">
      <c r="A24" s="110" t="s">
        <v>16</v>
      </c>
      <c r="B24" s="108" t="s">
        <v>14</v>
      </c>
      <c r="C24" s="42">
        <v>-429741</v>
      </c>
      <c r="D24" s="109">
        <v>-366767</v>
      </c>
      <c r="E24" s="109">
        <v>-371746</v>
      </c>
      <c r="F24" s="109">
        <v>-344890</v>
      </c>
      <c r="G24" s="114">
        <f t="shared" si="0"/>
        <v>-62974</v>
      </c>
      <c r="H24" s="115" t="str">
        <f t="shared" si="1"/>
        <v>17,2%▲</v>
      </c>
      <c r="I24" s="35"/>
    </row>
    <row r="25" spans="1:15" s="2" customFormat="1" ht="15" customHeight="1" x14ac:dyDescent="0.25">
      <c r="A25" s="9" t="s">
        <v>16</v>
      </c>
      <c r="B25" s="28" t="s">
        <v>15</v>
      </c>
      <c r="C25" s="45">
        <f>SUMIFS((C7:C24),(A7:A24),A25)</f>
        <v>95695</v>
      </c>
      <c r="D25" s="45">
        <f>SUMIFS((D7:D24),(A7:A24),A25)</f>
        <v>85382</v>
      </c>
      <c r="E25" s="45">
        <f>SUMIFS((E7:E24),(A7:A24),A25)</f>
        <v>79177</v>
      </c>
      <c r="F25" s="45">
        <f>SUMIFS((F7:F24),(A7:A24),A25)</f>
        <v>100325</v>
      </c>
      <c r="G25" s="46">
        <f t="shared" si="0"/>
        <v>10313</v>
      </c>
      <c r="H25" s="29" t="str">
        <f t="shared" si="1"/>
        <v>12,1%▲</v>
      </c>
      <c r="I25" s="30"/>
      <c r="J25" s="13"/>
      <c r="K25" s="13"/>
      <c r="L25" s="13"/>
      <c r="M25" s="13"/>
      <c r="N25" s="13"/>
      <c r="O25" s="13"/>
    </row>
    <row r="26" spans="1:15" ht="15" customHeight="1" x14ac:dyDescent="0.25">
      <c r="A26" t="s">
        <v>17</v>
      </c>
      <c r="B26" s="13"/>
      <c r="C26" s="47"/>
      <c r="D26" s="47"/>
      <c r="E26" s="47"/>
      <c r="F26" s="47"/>
      <c r="G26" s="44">
        <f t="shared" si="0"/>
        <v>0</v>
      </c>
      <c r="H26" s="8" t="str">
        <f t="shared" si="1"/>
        <v/>
      </c>
    </row>
    <row r="27" spans="1:15" s="108" customFormat="1" ht="15" customHeight="1" x14ac:dyDescent="0.25">
      <c r="A27" s="110" t="s">
        <v>17</v>
      </c>
      <c r="B27" s="106" t="s">
        <v>7</v>
      </c>
      <c r="C27" s="39">
        <v>93908</v>
      </c>
      <c r="D27" s="107">
        <v>68460</v>
      </c>
      <c r="E27" s="107">
        <v>63612</v>
      </c>
      <c r="F27" s="107">
        <v>77433</v>
      </c>
      <c r="G27" s="112">
        <f t="shared" si="0"/>
        <v>25448</v>
      </c>
      <c r="H27" s="113" t="str">
        <f t="shared" si="1"/>
        <v>37,2%▲</v>
      </c>
      <c r="I27" s="27"/>
    </row>
    <row r="28" spans="1:15" s="108" customFormat="1" ht="15" customHeight="1" x14ac:dyDescent="0.25">
      <c r="A28" s="110" t="s">
        <v>17</v>
      </c>
      <c r="B28" s="108" t="s">
        <v>8</v>
      </c>
      <c r="C28" s="42">
        <v>420979</v>
      </c>
      <c r="D28" s="109">
        <v>404814</v>
      </c>
      <c r="E28" s="109">
        <v>382541</v>
      </c>
      <c r="F28" s="109">
        <v>369030</v>
      </c>
      <c r="G28" s="114">
        <f t="shared" si="0"/>
        <v>16165</v>
      </c>
      <c r="H28" s="115" t="str">
        <f t="shared" si="1"/>
        <v>4,0%</v>
      </c>
      <c r="I28" s="35"/>
    </row>
    <row r="29" spans="1:15" s="108" customFormat="1" ht="15" customHeight="1" x14ac:dyDescent="0.25">
      <c r="A29" s="110" t="s">
        <v>17</v>
      </c>
      <c r="B29" s="106" t="s">
        <v>9</v>
      </c>
      <c r="C29" s="39">
        <v>65212</v>
      </c>
      <c r="D29" s="107">
        <v>59534</v>
      </c>
      <c r="E29" s="107">
        <v>48599</v>
      </c>
      <c r="F29" s="107">
        <v>52106</v>
      </c>
      <c r="G29" s="112">
        <f t="shared" si="0"/>
        <v>5678</v>
      </c>
      <c r="H29" s="113" t="str">
        <f t="shared" si="1"/>
        <v>9,5%▲</v>
      </c>
      <c r="I29" s="27"/>
    </row>
    <row r="30" spans="1:15" s="108" customFormat="1" ht="15" customHeight="1" x14ac:dyDescent="0.25">
      <c r="A30" s="110" t="s">
        <v>17</v>
      </c>
      <c r="B30" s="108" t="s">
        <v>10</v>
      </c>
      <c r="C30" s="42"/>
      <c r="D30" s="109"/>
      <c r="E30" s="109"/>
      <c r="F30" s="109">
        <v>2</v>
      </c>
      <c r="G30" s="114">
        <f t="shared" si="0"/>
        <v>0</v>
      </c>
      <c r="H30" s="115" t="str">
        <f t="shared" si="1"/>
        <v/>
      </c>
      <c r="I30" s="35"/>
    </row>
    <row r="31" spans="1:15" s="108" customFormat="1" ht="15" customHeight="1" x14ac:dyDescent="0.25">
      <c r="A31" s="110" t="s">
        <v>17</v>
      </c>
      <c r="B31" s="106" t="s">
        <v>11</v>
      </c>
      <c r="C31" s="39"/>
      <c r="D31" s="107"/>
      <c r="E31" s="107"/>
      <c r="F31" s="107"/>
      <c r="G31" s="112">
        <f t="shared" si="0"/>
        <v>0</v>
      </c>
      <c r="H31" s="113" t="str">
        <f t="shared" si="1"/>
        <v/>
      </c>
      <c r="I31" s="27"/>
    </row>
    <row r="32" spans="1:15" s="108" customFormat="1" ht="15" customHeight="1" x14ac:dyDescent="0.25">
      <c r="A32" s="110" t="s">
        <v>17</v>
      </c>
      <c r="B32" s="108" t="s">
        <v>12</v>
      </c>
      <c r="C32" s="42">
        <v>-13864</v>
      </c>
      <c r="D32" s="109">
        <v>-25801</v>
      </c>
      <c r="E32" s="109">
        <v>-15317</v>
      </c>
      <c r="F32" s="109">
        <v>-10192</v>
      </c>
      <c r="G32" s="114">
        <f t="shared" si="0"/>
        <v>11937</v>
      </c>
      <c r="H32" s="115" t="str">
        <f t="shared" si="1"/>
        <v>-46,3%▼</v>
      </c>
      <c r="I32" s="35"/>
    </row>
    <row r="33" spans="1:15" s="108" customFormat="1" ht="15" customHeight="1" x14ac:dyDescent="0.25">
      <c r="A33" s="110" t="s">
        <v>17</v>
      </c>
      <c r="B33" s="106" t="s">
        <v>13</v>
      </c>
      <c r="C33" s="39"/>
      <c r="D33" s="107"/>
      <c r="E33" s="107"/>
      <c r="F33" s="107"/>
      <c r="G33" s="112">
        <f t="shared" si="0"/>
        <v>0</v>
      </c>
      <c r="H33" s="113" t="str">
        <f t="shared" si="1"/>
        <v/>
      </c>
      <c r="I33" s="27"/>
    </row>
    <row r="34" spans="1:15" s="108" customFormat="1" ht="15" customHeight="1" x14ac:dyDescent="0.25">
      <c r="A34" s="110" t="s">
        <v>17</v>
      </c>
      <c r="B34" s="108" t="s">
        <v>14</v>
      </c>
      <c r="C34" s="42">
        <v>-462980</v>
      </c>
      <c r="D34" s="109">
        <v>-411265</v>
      </c>
      <c r="E34" s="109">
        <v>-395251</v>
      </c>
      <c r="F34" s="109">
        <v>-378328</v>
      </c>
      <c r="G34" s="114">
        <f t="shared" si="0"/>
        <v>-51715</v>
      </c>
      <c r="H34" s="115" t="str">
        <f t="shared" si="1"/>
        <v>12,6%▲</v>
      </c>
      <c r="I34" s="35"/>
    </row>
    <row r="35" spans="1:15" s="2" customFormat="1" ht="15" customHeight="1" x14ac:dyDescent="0.25">
      <c r="A35" s="9" t="s">
        <v>17</v>
      </c>
      <c r="B35" s="28" t="s">
        <v>15</v>
      </c>
      <c r="C35" s="45">
        <f>SUMIFS((C7:C34),(A7:A34),A35)</f>
        <v>103255</v>
      </c>
      <c r="D35" s="45">
        <f>SUMIFS((D7:D34),(A7:A34),A35)</f>
        <v>95742</v>
      </c>
      <c r="E35" s="45">
        <f>SUMIFS((E7:E34),(A7:A34),A35)</f>
        <v>84184</v>
      </c>
      <c r="F35" s="45">
        <f>SUMIFS((F7:F34),(A7:A34),A35)</f>
        <v>110051</v>
      </c>
      <c r="G35" s="46">
        <f t="shared" si="0"/>
        <v>7513</v>
      </c>
      <c r="H35" s="29" t="str">
        <f t="shared" si="1"/>
        <v>7,8%▲</v>
      </c>
      <c r="I35" s="30"/>
      <c r="J35" s="13"/>
      <c r="K35" s="13"/>
      <c r="L35" s="13"/>
      <c r="M35" s="13"/>
      <c r="N35" s="13"/>
      <c r="O35" s="13"/>
    </row>
    <row r="36" spans="1:15" ht="15" customHeight="1" x14ac:dyDescent="0.25">
      <c r="A36" t="s">
        <v>18</v>
      </c>
      <c r="B36" s="13"/>
      <c r="C36" s="47"/>
      <c r="D36" s="47"/>
      <c r="E36" s="47"/>
      <c r="F36" s="47"/>
      <c r="G36" s="44">
        <f t="shared" si="0"/>
        <v>0</v>
      </c>
      <c r="H36" s="8" t="str">
        <f t="shared" si="1"/>
        <v/>
      </c>
    </row>
    <row r="37" spans="1:15" s="108" customFormat="1" ht="15" customHeight="1" x14ac:dyDescent="0.25">
      <c r="A37" s="110" t="s">
        <v>18</v>
      </c>
      <c r="B37" s="106" t="s">
        <v>7</v>
      </c>
      <c r="C37" s="39">
        <v>248862</v>
      </c>
      <c r="D37" s="107">
        <v>186707</v>
      </c>
      <c r="E37" s="107">
        <v>189699</v>
      </c>
      <c r="F37" s="107">
        <v>226114</v>
      </c>
      <c r="G37" s="112">
        <f t="shared" si="0"/>
        <v>62155</v>
      </c>
      <c r="H37" s="113" t="str">
        <f t="shared" si="1"/>
        <v>33,3%▲</v>
      </c>
      <c r="I37" s="27"/>
    </row>
    <row r="38" spans="1:15" s="108" customFormat="1" ht="15" customHeight="1" x14ac:dyDescent="0.25">
      <c r="A38" s="110" t="s">
        <v>18</v>
      </c>
      <c r="B38" s="108" t="s">
        <v>8</v>
      </c>
      <c r="C38" s="42">
        <v>1117857</v>
      </c>
      <c r="D38" s="109">
        <v>1104031</v>
      </c>
      <c r="E38" s="109">
        <v>1140785</v>
      </c>
      <c r="F38" s="109">
        <v>1077615</v>
      </c>
      <c r="G38" s="114">
        <f t="shared" si="0"/>
        <v>13826</v>
      </c>
      <c r="H38" s="115" t="str">
        <f t="shared" si="1"/>
        <v>1,3%</v>
      </c>
      <c r="I38" s="35"/>
    </row>
    <row r="39" spans="1:15" s="108" customFormat="1" ht="15" customHeight="1" x14ac:dyDescent="0.25">
      <c r="A39" s="110" t="s">
        <v>18</v>
      </c>
      <c r="B39" s="106" t="s">
        <v>9</v>
      </c>
      <c r="C39" s="39">
        <v>172817</v>
      </c>
      <c r="D39" s="107">
        <v>162364</v>
      </c>
      <c r="E39" s="107">
        <v>144928</v>
      </c>
      <c r="F39" s="107">
        <v>152157</v>
      </c>
      <c r="G39" s="112">
        <f t="shared" ref="G39:G70" si="2">IF(ISERROR(C39- D39)=TRUE,"",C39 - D39)</f>
        <v>10453</v>
      </c>
      <c r="H39" s="113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6,4%</v>
      </c>
      <c r="I39" s="27"/>
    </row>
    <row r="40" spans="1:15" s="108" customFormat="1" ht="15" customHeight="1" x14ac:dyDescent="0.25">
      <c r="A40" s="110" t="s">
        <v>18</v>
      </c>
      <c r="B40" s="108" t="s">
        <v>10</v>
      </c>
      <c r="C40" s="42"/>
      <c r="D40" s="109"/>
      <c r="E40" s="109"/>
      <c r="F40" s="109">
        <v>7</v>
      </c>
      <c r="G40" s="114">
        <f t="shared" si="2"/>
        <v>0</v>
      </c>
      <c r="H40" s="115" t="str">
        <f t="shared" si="3"/>
        <v/>
      </c>
      <c r="I40" s="35"/>
    </row>
    <row r="41" spans="1:15" s="108" customFormat="1" ht="15" customHeight="1" x14ac:dyDescent="0.25">
      <c r="A41" s="110" t="s">
        <v>18</v>
      </c>
      <c r="B41" s="106" t="s">
        <v>11</v>
      </c>
      <c r="C41" s="39"/>
      <c r="D41" s="107"/>
      <c r="E41" s="107"/>
      <c r="F41" s="107"/>
      <c r="G41" s="112">
        <f t="shared" si="2"/>
        <v>0</v>
      </c>
      <c r="H41" s="113" t="str">
        <f t="shared" si="3"/>
        <v/>
      </c>
      <c r="I41" s="27"/>
    </row>
    <row r="42" spans="1:15" s="108" customFormat="1" ht="15" customHeight="1" x14ac:dyDescent="0.25">
      <c r="A42" s="110" t="s">
        <v>18</v>
      </c>
      <c r="B42" s="108" t="s">
        <v>12</v>
      </c>
      <c r="C42" s="42">
        <v>-94091</v>
      </c>
      <c r="D42" s="109">
        <v>-138585</v>
      </c>
      <c r="E42" s="109">
        <v>-124304</v>
      </c>
      <c r="F42" s="109">
        <v>-99853</v>
      </c>
      <c r="G42" s="114">
        <f t="shared" si="2"/>
        <v>44494</v>
      </c>
      <c r="H42" s="115" t="str">
        <f t="shared" si="3"/>
        <v>-32,1%▼</v>
      </c>
      <c r="I42" s="35"/>
    </row>
    <row r="43" spans="1:15" s="108" customFormat="1" ht="15" customHeight="1" x14ac:dyDescent="0.25">
      <c r="A43" s="110" t="s">
        <v>18</v>
      </c>
      <c r="B43" s="106" t="s">
        <v>13</v>
      </c>
      <c r="C43" s="39"/>
      <c r="D43" s="107"/>
      <c r="E43" s="107"/>
      <c r="F43" s="107"/>
      <c r="G43" s="112">
        <f t="shared" si="2"/>
        <v>0</v>
      </c>
      <c r="H43" s="113" t="str">
        <f t="shared" si="3"/>
        <v/>
      </c>
      <c r="I43" s="27"/>
    </row>
    <row r="44" spans="1:15" s="108" customFormat="1" ht="15" customHeight="1" x14ac:dyDescent="0.25">
      <c r="A44" s="110" t="s">
        <v>18</v>
      </c>
      <c r="B44" s="108" t="s">
        <v>14</v>
      </c>
      <c r="C44" s="42">
        <v>-1111401</v>
      </c>
      <c r="D44" s="109">
        <v>-984820</v>
      </c>
      <c r="E44" s="109">
        <v>-1026614</v>
      </c>
      <c r="F44" s="109">
        <v>-961115</v>
      </c>
      <c r="G44" s="114">
        <f t="shared" si="2"/>
        <v>-126581</v>
      </c>
      <c r="H44" s="115" t="str">
        <f t="shared" si="3"/>
        <v>12,9%▲</v>
      </c>
      <c r="I44" s="35"/>
    </row>
    <row r="45" spans="1:15" s="2" customFormat="1" ht="15" customHeight="1" x14ac:dyDescent="0.25">
      <c r="A45" s="9" t="s">
        <v>18</v>
      </c>
      <c r="B45" s="28" t="s">
        <v>15</v>
      </c>
      <c r="C45" s="45">
        <f>SUMIFS((C7:C44),(A7:A44),A45)</f>
        <v>334044</v>
      </c>
      <c r="D45" s="45">
        <f>SUMIFS((D7:D44),(A7:A44),A45)</f>
        <v>329697</v>
      </c>
      <c r="E45" s="45">
        <f>SUMIFS((E7:E44),(A7:A44),A45)</f>
        <v>324494</v>
      </c>
      <c r="F45" s="45">
        <f>SUMIFS((F7:F44),(A7:A44),A45)</f>
        <v>394925</v>
      </c>
      <c r="G45" s="46">
        <f t="shared" si="2"/>
        <v>4347</v>
      </c>
      <c r="H45" s="29" t="str">
        <f t="shared" si="3"/>
        <v>1,3%</v>
      </c>
      <c r="I45" s="30"/>
      <c r="J45" s="13"/>
      <c r="K45" s="13"/>
      <c r="L45" s="13"/>
      <c r="M45" s="13"/>
      <c r="N45" s="13"/>
      <c r="O45" s="13"/>
    </row>
    <row r="46" spans="1:15" ht="15" customHeight="1" x14ac:dyDescent="0.25">
      <c r="A46" t="s">
        <v>19</v>
      </c>
      <c r="B46" s="13"/>
      <c r="C46" s="47"/>
      <c r="D46" s="47"/>
      <c r="E46" s="47"/>
      <c r="F46" s="47"/>
      <c r="G46" s="44">
        <f t="shared" si="2"/>
        <v>0</v>
      </c>
      <c r="H46" s="8" t="str">
        <f t="shared" si="3"/>
        <v/>
      </c>
    </row>
    <row r="47" spans="1:15" s="108" customFormat="1" ht="15" customHeight="1" x14ac:dyDescent="0.25">
      <c r="A47" s="110" t="s">
        <v>19</v>
      </c>
      <c r="B47" s="106" t="s">
        <v>7</v>
      </c>
      <c r="C47" s="39">
        <v>43254</v>
      </c>
      <c r="D47" s="107">
        <v>30810</v>
      </c>
      <c r="E47" s="107">
        <v>28968</v>
      </c>
      <c r="F47" s="107">
        <v>34719</v>
      </c>
      <c r="G47" s="112">
        <f t="shared" si="2"/>
        <v>12444</v>
      </c>
      <c r="H47" s="113" t="str">
        <f t="shared" si="3"/>
        <v>40,4%▲</v>
      </c>
      <c r="I47" s="27"/>
    </row>
    <row r="48" spans="1:15" s="108" customFormat="1" ht="15" customHeight="1" x14ac:dyDescent="0.25">
      <c r="A48" s="110" t="s">
        <v>19</v>
      </c>
      <c r="B48" s="108" t="s">
        <v>8</v>
      </c>
      <c r="C48" s="42">
        <v>193917</v>
      </c>
      <c r="D48" s="109">
        <v>182184</v>
      </c>
      <c r="E48" s="109">
        <v>174202</v>
      </c>
      <c r="F48" s="109">
        <v>165464</v>
      </c>
      <c r="G48" s="114">
        <f t="shared" si="2"/>
        <v>11733</v>
      </c>
      <c r="H48" s="115" t="str">
        <f t="shared" si="3"/>
        <v>6,4%</v>
      </c>
      <c r="I48" s="35"/>
    </row>
    <row r="49" spans="1:15" s="108" customFormat="1" ht="15" customHeight="1" x14ac:dyDescent="0.25">
      <c r="A49" s="110" t="s">
        <v>19</v>
      </c>
      <c r="B49" s="106" t="s">
        <v>9</v>
      </c>
      <c r="C49" s="39">
        <v>30037</v>
      </c>
      <c r="D49" s="107">
        <v>26793</v>
      </c>
      <c r="E49" s="107">
        <v>22131</v>
      </c>
      <c r="F49" s="107">
        <v>23363</v>
      </c>
      <c r="G49" s="112">
        <f t="shared" si="2"/>
        <v>3244</v>
      </c>
      <c r="H49" s="113" t="str">
        <f t="shared" si="3"/>
        <v>12,1%▲</v>
      </c>
      <c r="I49" s="27"/>
    </row>
    <row r="50" spans="1:15" s="108" customFormat="1" ht="15" customHeight="1" x14ac:dyDescent="0.25">
      <c r="A50" s="110" t="s">
        <v>19</v>
      </c>
      <c r="B50" s="108" t="s">
        <v>10</v>
      </c>
      <c r="C50" s="42"/>
      <c r="D50" s="109"/>
      <c r="E50" s="109"/>
      <c r="F50" s="109">
        <v>1</v>
      </c>
      <c r="G50" s="114">
        <f t="shared" si="2"/>
        <v>0</v>
      </c>
      <c r="H50" s="115" t="str">
        <f t="shared" si="3"/>
        <v/>
      </c>
      <c r="I50" s="35"/>
    </row>
    <row r="51" spans="1:15" s="108" customFormat="1" ht="15" customHeight="1" x14ac:dyDescent="0.25">
      <c r="A51" s="110" t="s">
        <v>19</v>
      </c>
      <c r="B51" s="106" t="s">
        <v>11</v>
      </c>
      <c r="C51" s="39"/>
      <c r="D51" s="107"/>
      <c r="E51" s="107"/>
      <c r="F51" s="107"/>
      <c r="G51" s="112">
        <f t="shared" si="2"/>
        <v>0</v>
      </c>
      <c r="H51" s="113" t="str">
        <f t="shared" si="3"/>
        <v/>
      </c>
      <c r="I51" s="27"/>
    </row>
    <row r="52" spans="1:15" s="108" customFormat="1" ht="15" customHeight="1" x14ac:dyDescent="0.25">
      <c r="A52" s="110" t="s">
        <v>19</v>
      </c>
      <c r="B52" s="108" t="s">
        <v>12</v>
      </c>
      <c r="C52" s="42">
        <v>-6386</v>
      </c>
      <c r="D52" s="109">
        <v>-11611</v>
      </c>
      <c r="E52" s="109">
        <v>-6975</v>
      </c>
      <c r="F52" s="109">
        <v>-4570</v>
      </c>
      <c r="G52" s="114">
        <f t="shared" si="2"/>
        <v>5225</v>
      </c>
      <c r="H52" s="115" t="str">
        <f t="shared" si="3"/>
        <v>-45,0%▼</v>
      </c>
      <c r="I52" s="35"/>
    </row>
    <row r="53" spans="1:15" s="108" customFormat="1" ht="15" customHeight="1" x14ac:dyDescent="0.25">
      <c r="A53" s="110" t="s">
        <v>19</v>
      </c>
      <c r="B53" s="106" t="s">
        <v>13</v>
      </c>
      <c r="C53" s="39"/>
      <c r="D53" s="107"/>
      <c r="E53" s="107"/>
      <c r="F53" s="107"/>
      <c r="G53" s="112">
        <f t="shared" si="2"/>
        <v>0</v>
      </c>
      <c r="H53" s="113" t="str">
        <f t="shared" si="3"/>
        <v/>
      </c>
      <c r="I53" s="27"/>
    </row>
    <row r="54" spans="1:15" s="108" customFormat="1" ht="15" customHeight="1" x14ac:dyDescent="0.25">
      <c r="A54" s="110" t="s">
        <v>19</v>
      </c>
      <c r="B54" s="108" t="s">
        <v>14</v>
      </c>
      <c r="C54" s="42">
        <v>-213247</v>
      </c>
      <c r="D54" s="109">
        <v>-185087</v>
      </c>
      <c r="E54" s="109">
        <v>-179990</v>
      </c>
      <c r="F54" s="109">
        <v>-169633</v>
      </c>
      <c r="G54" s="114">
        <f t="shared" si="2"/>
        <v>-28160</v>
      </c>
      <c r="H54" s="115" t="str">
        <f t="shared" si="3"/>
        <v>15,2%▲</v>
      </c>
      <c r="I54" s="35"/>
    </row>
    <row r="55" spans="1:15" s="2" customFormat="1" ht="15" customHeight="1" x14ac:dyDescent="0.25">
      <c r="A55" s="9" t="s">
        <v>19</v>
      </c>
      <c r="B55" s="28" t="s">
        <v>15</v>
      </c>
      <c r="C55" s="45">
        <f>SUMIFS((C7:C54),(A7:A54),A55)</f>
        <v>47575</v>
      </c>
      <c r="D55" s="45">
        <f>SUMIFS((D7:D54),(A7:A54),A55)</f>
        <v>43089</v>
      </c>
      <c r="E55" s="45">
        <f>SUMIFS((E7:E54),(A7:A54),A55)</f>
        <v>38336</v>
      </c>
      <c r="F55" s="45">
        <f>SUMIFS((F7:F54),(A7:A54),A55)</f>
        <v>49344</v>
      </c>
      <c r="G55" s="46">
        <f t="shared" si="2"/>
        <v>4486</v>
      </c>
      <c r="H55" s="29" t="str">
        <f t="shared" si="3"/>
        <v>10,4%▲</v>
      </c>
      <c r="I55" s="30"/>
      <c r="J55" s="13"/>
      <c r="K55" s="13"/>
      <c r="L55" s="13"/>
      <c r="M55" s="13"/>
      <c r="N55" s="13"/>
      <c r="O55" s="13"/>
    </row>
    <row r="56" spans="1:15" ht="15" customHeight="1" x14ac:dyDescent="0.25">
      <c r="A56" t="s">
        <v>20</v>
      </c>
      <c r="B56" s="13"/>
      <c r="C56" s="47"/>
      <c r="D56" s="47"/>
      <c r="E56" s="47"/>
      <c r="F56" s="47"/>
      <c r="G56" s="44">
        <f t="shared" si="2"/>
        <v>0</v>
      </c>
      <c r="H56" s="8" t="str">
        <f t="shared" si="3"/>
        <v/>
      </c>
    </row>
    <row r="57" spans="1:15" ht="15" customHeight="1" x14ac:dyDescent="0.25">
      <c r="A57" s="7" t="s">
        <v>20</v>
      </c>
      <c r="B57" s="1" t="s">
        <v>7</v>
      </c>
      <c r="C57" s="39"/>
      <c r="D57" s="40"/>
      <c r="E57" s="40"/>
      <c r="F57" s="40"/>
      <c r="G57" s="41">
        <f t="shared" si="2"/>
        <v>0</v>
      </c>
      <c r="H57" s="26" t="str">
        <f t="shared" si="3"/>
        <v/>
      </c>
      <c r="I57" s="27"/>
    </row>
    <row r="58" spans="1:15" ht="15" customHeight="1" x14ac:dyDescent="0.25">
      <c r="A58" s="7" t="s">
        <v>20</v>
      </c>
      <c r="B58" t="s">
        <v>8</v>
      </c>
      <c r="C58" s="42"/>
      <c r="D58" s="43"/>
      <c r="E58" s="43"/>
      <c r="F58" s="43"/>
      <c r="G58" s="44">
        <f t="shared" si="2"/>
        <v>0</v>
      </c>
      <c r="H58" s="8" t="str">
        <f t="shared" si="3"/>
        <v/>
      </c>
      <c r="I58" s="35"/>
    </row>
    <row r="59" spans="1:15" ht="15" customHeight="1" x14ac:dyDescent="0.25">
      <c r="A59" s="7" t="s">
        <v>20</v>
      </c>
      <c r="B59" s="1" t="s">
        <v>9</v>
      </c>
      <c r="C59" s="39"/>
      <c r="D59" s="40"/>
      <c r="E59" s="40"/>
      <c r="F59" s="40"/>
      <c r="G59" s="41">
        <f t="shared" si="2"/>
        <v>0</v>
      </c>
      <c r="H59" s="26" t="str">
        <f t="shared" si="3"/>
        <v/>
      </c>
      <c r="I59" s="27"/>
    </row>
    <row r="60" spans="1:15" ht="15" customHeight="1" x14ac:dyDescent="0.25">
      <c r="A60" s="7" t="s">
        <v>20</v>
      </c>
      <c r="B60" t="s">
        <v>10</v>
      </c>
      <c r="C60" s="42"/>
      <c r="D60" s="43"/>
      <c r="E60" s="43"/>
      <c r="F60" s="43"/>
      <c r="G60" s="44">
        <f t="shared" si="2"/>
        <v>0</v>
      </c>
      <c r="H60" s="8" t="str">
        <f t="shared" si="3"/>
        <v/>
      </c>
      <c r="I60" s="35"/>
    </row>
    <row r="61" spans="1:15" ht="15" customHeight="1" x14ac:dyDescent="0.25">
      <c r="A61" s="7" t="s">
        <v>20</v>
      </c>
      <c r="B61" s="1" t="s">
        <v>11</v>
      </c>
      <c r="C61" s="39"/>
      <c r="D61" s="40"/>
      <c r="E61" s="40"/>
      <c r="F61" s="40"/>
      <c r="G61" s="41">
        <f t="shared" si="2"/>
        <v>0</v>
      </c>
      <c r="H61" s="26" t="str">
        <f t="shared" si="3"/>
        <v/>
      </c>
      <c r="I61" s="27"/>
    </row>
    <row r="62" spans="1:15" ht="15" customHeight="1" x14ac:dyDescent="0.25">
      <c r="A62" s="7" t="s">
        <v>20</v>
      </c>
      <c r="B62" t="s">
        <v>12</v>
      </c>
      <c r="C62" s="42"/>
      <c r="D62" s="43"/>
      <c r="E62" s="43"/>
      <c r="F62" s="43"/>
      <c r="G62" s="44">
        <f t="shared" si="2"/>
        <v>0</v>
      </c>
      <c r="H62" s="8" t="str">
        <f t="shared" si="3"/>
        <v/>
      </c>
      <c r="I62" s="35"/>
    </row>
    <row r="63" spans="1:15" ht="15" customHeight="1" x14ac:dyDescent="0.25">
      <c r="A63" s="7" t="s">
        <v>20</v>
      </c>
      <c r="B63" s="1" t="s">
        <v>13</v>
      </c>
      <c r="C63" s="39"/>
      <c r="D63" s="40"/>
      <c r="E63" s="40"/>
      <c r="F63" s="40"/>
      <c r="G63" s="41">
        <f t="shared" si="2"/>
        <v>0</v>
      </c>
      <c r="H63" s="26" t="str">
        <f t="shared" si="3"/>
        <v/>
      </c>
      <c r="I63" s="27"/>
    </row>
    <row r="64" spans="1:15" ht="15" customHeight="1" x14ac:dyDescent="0.25">
      <c r="A64" s="7" t="s">
        <v>20</v>
      </c>
      <c r="B64" t="s">
        <v>14</v>
      </c>
      <c r="C64" s="42"/>
      <c r="D64" s="43"/>
      <c r="E64" s="43"/>
      <c r="F64" s="43"/>
      <c r="G64" s="44">
        <f t="shared" si="2"/>
        <v>0</v>
      </c>
      <c r="H64" s="8" t="str">
        <f t="shared" si="3"/>
        <v/>
      </c>
      <c r="I64" s="35"/>
    </row>
    <row r="65" spans="1:15" s="2" customFormat="1" ht="15" customHeight="1" x14ac:dyDescent="0.25">
      <c r="A65" s="9" t="s">
        <v>20</v>
      </c>
      <c r="B65" s="28" t="s">
        <v>15</v>
      </c>
      <c r="C65" s="45">
        <f>SUMIFS((C7:C64),(A7:A64),A65)</f>
        <v>0</v>
      </c>
      <c r="D65" s="45">
        <f>SUMIFS((D7:D64),(A7:A64),A65)</f>
        <v>0</v>
      </c>
      <c r="E65" s="45">
        <f>SUMIFS((E7:E64),(A7:A64),A65)</f>
        <v>0</v>
      </c>
      <c r="F65" s="45">
        <f>SUMIFS((F7:F64),(A7:A64),A65)</f>
        <v>0</v>
      </c>
      <c r="G65" s="46">
        <f t="shared" si="2"/>
        <v>0</v>
      </c>
      <c r="H65" s="29" t="str">
        <f t="shared" si="3"/>
        <v/>
      </c>
      <c r="I65" s="30"/>
      <c r="J65" s="13"/>
      <c r="K65" s="13"/>
      <c r="L65" s="13"/>
      <c r="M65" s="13"/>
      <c r="N65" s="13"/>
      <c r="O65" s="13"/>
    </row>
    <row r="66" spans="1:15" s="2" customFormat="1" ht="15" customHeight="1" x14ac:dyDescent="0.25">
      <c r="A66" t="s">
        <v>21</v>
      </c>
      <c r="B66" s="13"/>
      <c r="C66" s="47"/>
      <c r="D66" s="47"/>
      <c r="E66" s="47"/>
      <c r="F66" s="47"/>
      <c r="G66" s="44">
        <f t="shared" si="2"/>
        <v>0</v>
      </c>
      <c r="H66" s="8" t="str">
        <f t="shared" si="3"/>
        <v/>
      </c>
      <c r="I66" s="34"/>
      <c r="J66" s="13"/>
      <c r="K66" s="13"/>
      <c r="L66" s="13"/>
      <c r="M66" s="13"/>
      <c r="N66" s="13"/>
      <c r="O66" s="13"/>
    </row>
    <row r="67" spans="1:15" s="2" customFormat="1" ht="15" customHeight="1" x14ac:dyDescent="0.25">
      <c r="A67" s="55" t="s">
        <v>21</v>
      </c>
      <c r="B67" s="1" t="s">
        <v>7</v>
      </c>
      <c r="C67" s="39"/>
      <c r="D67" s="40"/>
      <c r="E67" s="40"/>
      <c r="F67" s="40"/>
      <c r="G67" s="41">
        <f t="shared" si="2"/>
        <v>0</v>
      </c>
      <c r="H67" s="26" t="str">
        <f t="shared" si="3"/>
        <v/>
      </c>
      <c r="I67" s="30"/>
      <c r="J67" s="13"/>
      <c r="K67" s="13"/>
      <c r="L67" s="13"/>
      <c r="M67" s="13"/>
      <c r="N67" s="13"/>
      <c r="O67" s="13"/>
    </row>
    <row r="68" spans="1:15" s="2" customFormat="1" ht="15" customHeight="1" x14ac:dyDescent="0.25">
      <c r="A68" s="55" t="s">
        <v>21</v>
      </c>
      <c r="B68" t="s">
        <v>8</v>
      </c>
      <c r="C68" s="42"/>
      <c r="D68" s="43"/>
      <c r="E68" s="43"/>
      <c r="F68" s="43"/>
      <c r="G68" s="44">
        <f t="shared" si="2"/>
        <v>0</v>
      </c>
      <c r="H68" s="8" t="str">
        <f t="shared" si="3"/>
        <v/>
      </c>
      <c r="I68" s="34"/>
      <c r="J68" s="13"/>
      <c r="K68" s="13"/>
      <c r="L68" s="13"/>
      <c r="M68" s="13"/>
      <c r="N68" s="13"/>
      <c r="O68" s="13"/>
    </row>
    <row r="69" spans="1:15" s="2" customFormat="1" ht="15" customHeight="1" x14ac:dyDescent="0.25">
      <c r="A69" s="55" t="s">
        <v>21</v>
      </c>
      <c r="B69" s="1" t="s">
        <v>9</v>
      </c>
      <c r="C69" s="39"/>
      <c r="D69" s="40"/>
      <c r="E69" s="40"/>
      <c r="F69" s="40"/>
      <c r="G69" s="41">
        <f t="shared" si="2"/>
        <v>0</v>
      </c>
      <c r="H69" s="26" t="str">
        <f t="shared" si="3"/>
        <v/>
      </c>
      <c r="I69" s="30"/>
      <c r="J69" s="13"/>
      <c r="K69" s="13"/>
      <c r="L69" s="13"/>
      <c r="M69" s="13"/>
      <c r="N69" s="13"/>
      <c r="O69" s="13"/>
    </row>
    <row r="70" spans="1:15" s="2" customFormat="1" ht="15" customHeight="1" x14ac:dyDescent="0.25">
      <c r="A70" s="55" t="s">
        <v>21</v>
      </c>
      <c r="B70" t="s">
        <v>10</v>
      </c>
      <c r="C70" s="42"/>
      <c r="D70" s="43"/>
      <c r="E70" s="43"/>
      <c r="F70" s="43"/>
      <c r="G70" s="44">
        <f t="shared" si="2"/>
        <v>0</v>
      </c>
      <c r="H70" s="8" t="str">
        <f t="shared" si="3"/>
        <v/>
      </c>
      <c r="I70" s="34"/>
      <c r="J70" s="13"/>
      <c r="K70" s="13"/>
      <c r="L70" s="13"/>
      <c r="M70" s="13"/>
      <c r="N70" s="13"/>
      <c r="O70" s="13"/>
    </row>
    <row r="71" spans="1:15" s="2" customFormat="1" ht="15" customHeight="1" x14ac:dyDescent="0.25">
      <c r="A71" s="55" t="s">
        <v>21</v>
      </c>
      <c r="B71" s="1" t="s">
        <v>11</v>
      </c>
      <c r="C71" s="39"/>
      <c r="D71" s="40"/>
      <c r="E71" s="40"/>
      <c r="F71" s="40"/>
      <c r="G71" s="41">
        <f t="shared" ref="G71:G85" si="4">IF(ISERROR(C71- D71)=TRUE,"",C71 - D71)</f>
        <v>0</v>
      </c>
      <c r="H71" s="26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30"/>
      <c r="J71" s="13"/>
      <c r="K71" s="13"/>
      <c r="L71" s="13"/>
      <c r="M71" s="13"/>
      <c r="N71" s="13"/>
      <c r="O71" s="13"/>
    </row>
    <row r="72" spans="1:15" s="2" customFormat="1" ht="15" customHeight="1" x14ac:dyDescent="0.25">
      <c r="A72" s="55" t="s">
        <v>21</v>
      </c>
      <c r="B72" t="s">
        <v>12</v>
      </c>
      <c r="C72" s="42"/>
      <c r="D72" s="43"/>
      <c r="E72" s="43"/>
      <c r="F72" s="43"/>
      <c r="G72" s="44">
        <f t="shared" si="4"/>
        <v>0</v>
      </c>
      <c r="H72" s="8" t="str">
        <f t="shared" si="5"/>
        <v/>
      </c>
      <c r="I72" s="34"/>
      <c r="J72" s="13"/>
      <c r="K72" s="13"/>
      <c r="L72" s="13"/>
      <c r="M72" s="13"/>
      <c r="N72" s="13"/>
      <c r="O72" s="13"/>
    </row>
    <row r="73" spans="1:15" s="2" customFormat="1" ht="15" customHeight="1" x14ac:dyDescent="0.25">
      <c r="A73" s="55" t="s">
        <v>21</v>
      </c>
      <c r="B73" s="1" t="s">
        <v>13</v>
      </c>
      <c r="C73" s="39"/>
      <c r="D73" s="40"/>
      <c r="E73" s="40"/>
      <c r="F73" s="40"/>
      <c r="G73" s="41">
        <f t="shared" si="4"/>
        <v>0</v>
      </c>
      <c r="H73" s="26" t="str">
        <f t="shared" si="5"/>
        <v/>
      </c>
      <c r="I73" s="30"/>
      <c r="J73" s="13"/>
      <c r="K73" s="13"/>
      <c r="L73" s="13"/>
      <c r="M73" s="13"/>
      <c r="N73" s="13"/>
      <c r="O73" s="13"/>
    </row>
    <row r="74" spans="1:15" s="2" customFormat="1" ht="15" customHeight="1" x14ac:dyDescent="0.25">
      <c r="A74" s="55" t="s">
        <v>21</v>
      </c>
      <c r="B74" t="s">
        <v>14</v>
      </c>
      <c r="C74" s="42"/>
      <c r="D74" s="43"/>
      <c r="E74" s="43"/>
      <c r="F74" s="43"/>
      <c r="G74" s="44">
        <f t="shared" si="4"/>
        <v>0</v>
      </c>
      <c r="H74" s="8" t="str">
        <f t="shared" si="5"/>
        <v/>
      </c>
      <c r="I74" s="34"/>
      <c r="J74" s="13"/>
      <c r="K74" s="13"/>
      <c r="L74" s="13"/>
      <c r="M74" s="13"/>
      <c r="N74" s="13"/>
      <c r="O74" s="13"/>
    </row>
    <row r="75" spans="1:15" s="2" customFormat="1" ht="15" customHeight="1" x14ac:dyDescent="0.25">
      <c r="A75" s="55" t="s">
        <v>21</v>
      </c>
      <c r="B75" s="28" t="s">
        <v>15</v>
      </c>
      <c r="C75" s="45">
        <f>SUMIFS((C7:C74),(A7:A74),A75)</f>
        <v>0</v>
      </c>
      <c r="D75" s="45">
        <f>SUMIFS((D7:D74),(A7:A74),A75)</f>
        <v>0</v>
      </c>
      <c r="E75" s="45">
        <f>SUMIFS((E7:E74),(A7:A74),A75)</f>
        <v>0</v>
      </c>
      <c r="F75" s="45">
        <f>SUMIFS((F7:F74),(A7:A74),A75)</f>
        <v>0</v>
      </c>
      <c r="G75" s="46">
        <f t="shared" si="4"/>
        <v>0</v>
      </c>
      <c r="H75" s="29" t="str">
        <f t="shared" si="5"/>
        <v/>
      </c>
      <c r="I75" s="30"/>
      <c r="J75" s="13"/>
      <c r="K75" s="13"/>
      <c r="L75" s="13"/>
      <c r="M75" s="13"/>
      <c r="N75" s="13"/>
      <c r="O75" s="13"/>
    </row>
    <row r="76" spans="1:15" ht="15" customHeight="1" x14ac:dyDescent="0.25">
      <c r="A76" t="s">
        <v>22</v>
      </c>
      <c r="B76" s="13"/>
      <c r="C76" s="47"/>
      <c r="D76" s="47"/>
      <c r="E76" s="47"/>
      <c r="F76" s="47"/>
      <c r="G76" s="44">
        <f t="shared" si="4"/>
        <v>0</v>
      </c>
      <c r="H76" s="8" t="str">
        <f t="shared" si="5"/>
        <v/>
      </c>
    </row>
    <row r="77" spans="1:15" s="108" customFormat="1" ht="15" customHeight="1" x14ac:dyDescent="0.25">
      <c r="A77" s="110" t="s">
        <v>22</v>
      </c>
      <c r="B77" s="106" t="s">
        <v>7</v>
      </c>
      <c r="C77" s="39">
        <v>283048</v>
      </c>
      <c r="D77" s="107">
        <v>231254</v>
      </c>
      <c r="E77" s="107">
        <v>150814</v>
      </c>
      <c r="F77" s="107">
        <v>151452</v>
      </c>
      <c r="G77" s="112">
        <f t="shared" si="4"/>
        <v>51794</v>
      </c>
      <c r="H77" s="113" t="str">
        <f t="shared" si="5"/>
        <v>22,4%▲</v>
      </c>
      <c r="I77" s="27"/>
    </row>
    <row r="78" spans="1:15" s="108" customFormat="1" ht="15" customHeight="1" x14ac:dyDescent="0.25">
      <c r="A78" s="110" t="s">
        <v>22</v>
      </c>
      <c r="B78" s="108" t="s">
        <v>8</v>
      </c>
      <c r="C78" s="42">
        <v>504938</v>
      </c>
      <c r="D78" s="109">
        <v>87007</v>
      </c>
      <c r="E78" s="109">
        <v>127630</v>
      </c>
      <c r="F78" s="109">
        <v>133749</v>
      </c>
      <c r="G78" s="114">
        <f t="shared" si="4"/>
        <v>417931</v>
      </c>
      <c r="H78" s="115" t="str">
        <f t="shared" si="5"/>
        <v>480,3%▲</v>
      </c>
      <c r="I78" s="35"/>
    </row>
    <row r="79" spans="1:15" s="108" customFormat="1" ht="15" customHeight="1" x14ac:dyDescent="0.25">
      <c r="A79" s="110" t="s">
        <v>22</v>
      </c>
      <c r="B79" s="106" t="s">
        <v>9</v>
      </c>
      <c r="C79" s="39">
        <v>2028977</v>
      </c>
      <c r="D79" s="107">
        <v>1186570</v>
      </c>
      <c r="E79" s="107">
        <v>1075429</v>
      </c>
      <c r="F79" s="107">
        <v>936325</v>
      </c>
      <c r="G79" s="112">
        <f t="shared" si="4"/>
        <v>842407</v>
      </c>
      <c r="H79" s="113" t="str">
        <f t="shared" si="5"/>
        <v>71,0%▲</v>
      </c>
      <c r="I79" s="27"/>
    </row>
    <row r="80" spans="1:15" s="108" customFormat="1" ht="15" customHeight="1" x14ac:dyDescent="0.25">
      <c r="A80" s="110" t="s">
        <v>22</v>
      </c>
      <c r="B80" s="108" t="s">
        <v>10</v>
      </c>
      <c r="C80" s="42">
        <v>154022</v>
      </c>
      <c r="D80" s="109">
        <v>120332</v>
      </c>
      <c r="E80" s="109">
        <v>144168</v>
      </c>
      <c r="F80" s="109">
        <v>172610</v>
      </c>
      <c r="G80" s="114">
        <f t="shared" si="4"/>
        <v>33690</v>
      </c>
      <c r="H80" s="115" t="str">
        <f t="shared" si="5"/>
        <v>28,0%▲</v>
      </c>
      <c r="I80" s="35"/>
    </row>
    <row r="81" spans="1:15" s="108" customFormat="1" ht="15" customHeight="1" x14ac:dyDescent="0.25">
      <c r="A81" s="110" t="s">
        <v>22</v>
      </c>
      <c r="B81" s="106" t="s">
        <v>11</v>
      </c>
      <c r="C81" s="39"/>
      <c r="D81" s="107"/>
      <c r="E81" s="107"/>
      <c r="F81" s="107"/>
      <c r="G81" s="112">
        <f t="shared" si="4"/>
        <v>0</v>
      </c>
      <c r="H81" s="113" t="str">
        <f t="shared" si="5"/>
        <v/>
      </c>
      <c r="I81" s="27"/>
    </row>
    <row r="82" spans="1:15" s="108" customFormat="1" ht="15" customHeight="1" x14ac:dyDescent="0.25">
      <c r="A82" s="110" t="s">
        <v>22</v>
      </c>
      <c r="B82" s="108" t="s">
        <v>12</v>
      </c>
      <c r="C82" s="42">
        <v>-502610</v>
      </c>
      <c r="D82" s="109">
        <v>-374944</v>
      </c>
      <c r="E82" s="109">
        <v>-231427</v>
      </c>
      <c r="F82" s="109">
        <v>-204548</v>
      </c>
      <c r="G82" s="114">
        <f t="shared" si="4"/>
        <v>-127666</v>
      </c>
      <c r="H82" s="115" t="str">
        <f t="shared" si="5"/>
        <v>34,0%▲</v>
      </c>
      <c r="I82" s="35"/>
    </row>
    <row r="83" spans="1:15" s="108" customFormat="1" ht="15" customHeight="1" x14ac:dyDescent="0.25">
      <c r="A83" s="110" t="s">
        <v>22</v>
      </c>
      <c r="B83" s="106" t="s">
        <v>13</v>
      </c>
      <c r="C83" s="39">
        <v>-658400</v>
      </c>
      <c r="D83" s="107"/>
      <c r="E83" s="107"/>
      <c r="F83" s="107"/>
      <c r="G83" s="112">
        <f t="shared" si="4"/>
        <v>-658400</v>
      </c>
      <c r="H83" s="113" t="str">
        <f t="shared" si="5"/>
        <v/>
      </c>
      <c r="I83" s="27"/>
    </row>
    <row r="84" spans="1:15" s="108" customFormat="1" ht="15" customHeight="1" x14ac:dyDescent="0.25">
      <c r="A84" s="110" t="s">
        <v>22</v>
      </c>
      <c r="B84" s="108" t="s">
        <v>14</v>
      </c>
      <c r="C84" s="42">
        <v>17145</v>
      </c>
      <c r="D84" s="109">
        <v>21643</v>
      </c>
      <c r="E84" s="109">
        <v>43359</v>
      </c>
      <c r="F84" s="109">
        <v>14949</v>
      </c>
      <c r="G84" s="114">
        <f t="shared" si="4"/>
        <v>-4498</v>
      </c>
      <c r="H84" s="115" t="str">
        <f t="shared" si="5"/>
        <v>-20,8%▼</v>
      </c>
      <c r="I84" s="35"/>
    </row>
    <row r="85" spans="1:15" s="2" customFormat="1" ht="15" customHeight="1" x14ac:dyDescent="0.25">
      <c r="A85" s="9" t="s">
        <v>22</v>
      </c>
      <c r="B85" s="28" t="s">
        <v>15</v>
      </c>
      <c r="C85" s="45">
        <f>SUMIFS((C7:C84),(A7:A84),A85)</f>
        <v>1827120</v>
      </c>
      <c r="D85" s="45">
        <f>SUMIFS((D7:D84),(A7:A84),A85)</f>
        <v>1271862</v>
      </c>
      <c r="E85" s="45">
        <f>SUMIFS((E7:E84),(A7:A84),A85)</f>
        <v>1309973</v>
      </c>
      <c r="F85" s="45">
        <f>SUMIFS((F7:F84),(A7:A84),A85)</f>
        <v>1204537</v>
      </c>
      <c r="G85" s="46">
        <f t="shared" si="4"/>
        <v>555258</v>
      </c>
      <c r="H85" s="29" t="str">
        <f t="shared" si="5"/>
        <v>43,7%▲</v>
      </c>
      <c r="I85" s="30"/>
      <c r="J85" s="13"/>
      <c r="K85" s="13"/>
      <c r="L85" s="13"/>
      <c r="M85" s="13"/>
      <c r="N85" s="13"/>
      <c r="O85" s="13"/>
    </row>
  </sheetData>
  <sheetProtection algorithmName="SHA-512" hashValue="fWDUHGQYVjHLd18kGUadoY2l8bUuaoLWjG05p9Keu/MJ9t7frOuwmbvI9y7DgHmRXmi13+Dzct9thK13IGmILg==" saltValue="+ntr0W1WMFXZhgR6cJnhkA==" spinCount="100000" sheet="1" scenarios="1" formatCells="0" formatColumns="0" insertRows="0" deleteRows="0" autoFilter="0"/>
  <autoFilter ref="A5:A85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O61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62.85546875" bestFit="1" customWidth="1"/>
    <col min="3" max="8" width="15.7109375" customWidth="1"/>
    <col min="9" max="9" width="58.7109375" customWidth="1"/>
  </cols>
  <sheetData>
    <row r="1" spans="1:15" ht="15" customHeight="1" x14ac:dyDescent="0.25">
      <c r="A1" s="3" t="s">
        <v>0</v>
      </c>
      <c r="B1" s="13"/>
      <c r="C1" s="13"/>
      <c r="D1" s="13"/>
      <c r="E1" s="13"/>
      <c r="F1" s="13"/>
    </row>
    <row r="2" spans="1:15" ht="15" customHeight="1" x14ac:dyDescent="0.25">
      <c r="B2" s="103" t="s">
        <v>24</v>
      </c>
      <c r="C2" s="103"/>
      <c r="D2" s="103"/>
      <c r="E2" s="103"/>
      <c r="F2" s="103"/>
      <c r="G2" s="103"/>
      <c r="H2" s="103"/>
      <c r="I2" s="103"/>
    </row>
    <row r="3" spans="1:15" ht="15" customHeight="1" x14ac:dyDescent="0.25">
      <c r="B3" s="103"/>
      <c r="C3" s="103"/>
      <c r="D3" s="103"/>
      <c r="E3" s="103"/>
      <c r="F3" s="103"/>
      <c r="G3" s="103"/>
      <c r="H3" s="103"/>
      <c r="I3" s="103"/>
    </row>
    <row r="5" spans="1:15" ht="15" customHeight="1" x14ac:dyDescent="0.25">
      <c r="A5" t="s">
        <v>2</v>
      </c>
      <c r="C5" s="23">
        <v>2020</v>
      </c>
      <c r="D5" s="23">
        <v>2019</v>
      </c>
      <c r="E5" s="23">
        <v>2018</v>
      </c>
      <c r="F5" s="23">
        <v>2017</v>
      </c>
      <c r="G5" s="20" t="s">
        <v>3</v>
      </c>
      <c r="H5" s="20" t="s">
        <v>4</v>
      </c>
      <c r="I5" s="101" t="s">
        <v>5</v>
      </c>
    </row>
    <row r="6" spans="1:15" ht="15" customHeight="1" x14ac:dyDescent="0.25">
      <c r="A6" t="s">
        <v>6</v>
      </c>
      <c r="B6" s="13"/>
      <c r="C6" s="13"/>
      <c r="D6" s="13"/>
      <c r="E6" s="13"/>
      <c r="F6" s="13"/>
    </row>
    <row r="7" spans="1:15" ht="15" customHeight="1" x14ac:dyDescent="0.25">
      <c r="A7" s="7" t="s">
        <v>6</v>
      </c>
      <c r="B7" s="1" t="s">
        <v>25</v>
      </c>
      <c r="C7" s="39">
        <v>24736</v>
      </c>
      <c r="D7" s="40">
        <v>25811</v>
      </c>
      <c r="E7" s="40">
        <v>20914</v>
      </c>
      <c r="F7" s="40">
        <v>20073</v>
      </c>
      <c r="G7" s="41">
        <f t="shared" ref="G7:G38" si="0">IF(ISERROR(C7- D7)=TRUE,"",C7 - D7)</f>
        <v>-1075</v>
      </c>
      <c r="H7" s="2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-4,2%</v>
      </c>
      <c r="I7" s="27"/>
    </row>
    <row r="8" spans="1:15" ht="15" customHeight="1" x14ac:dyDescent="0.25">
      <c r="A8" s="7" t="s">
        <v>6</v>
      </c>
      <c r="B8" t="s">
        <v>26</v>
      </c>
      <c r="C8" s="42"/>
      <c r="D8" s="43">
        <v>1959</v>
      </c>
      <c r="E8" s="43">
        <v>1718</v>
      </c>
      <c r="F8" s="43">
        <v>1911</v>
      </c>
      <c r="G8" s="44">
        <f t="shared" si="0"/>
        <v>-1959</v>
      </c>
      <c r="H8" s="8" t="str">
        <f t="shared" si="1"/>
        <v>-100,0%▼</v>
      </c>
      <c r="I8" s="35"/>
    </row>
    <row r="9" spans="1:15" ht="15" customHeight="1" x14ac:dyDescent="0.25">
      <c r="A9" s="7" t="s">
        <v>6</v>
      </c>
      <c r="B9" s="1" t="s">
        <v>27</v>
      </c>
      <c r="C9" s="39"/>
      <c r="D9" s="40"/>
      <c r="E9" s="40"/>
      <c r="F9" s="40"/>
      <c r="G9" s="41">
        <f t="shared" si="0"/>
        <v>0</v>
      </c>
      <c r="H9" s="26" t="str">
        <f t="shared" si="1"/>
        <v/>
      </c>
      <c r="I9" s="27"/>
    </row>
    <row r="10" spans="1:15" ht="15" customHeight="1" x14ac:dyDescent="0.25">
      <c r="A10" s="7" t="s">
        <v>6</v>
      </c>
      <c r="B10" t="s">
        <v>28</v>
      </c>
      <c r="C10" s="42"/>
      <c r="D10" s="43"/>
      <c r="E10" s="43"/>
      <c r="F10" s="43"/>
      <c r="G10" s="44">
        <f t="shared" si="0"/>
        <v>0</v>
      </c>
      <c r="H10" s="8" t="str">
        <f t="shared" si="1"/>
        <v/>
      </c>
      <c r="I10" s="35"/>
    </row>
    <row r="11" spans="1:15" ht="15" customHeight="1" x14ac:dyDescent="0.25">
      <c r="A11" s="7" t="s">
        <v>6</v>
      </c>
      <c r="B11" s="1" t="s">
        <v>29</v>
      </c>
      <c r="C11" s="39"/>
      <c r="D11" s="40"/>
      <c r="E11" s="40"/>
      <c r="F11" s="40"/>
      <c r="G11" s="41">
        <f t="shared" si="0"/>
        <v>0</v>
      </c>
      <c r="H11" s="26" t="str">
        <f t="shared" si="1"/>
        <v/>
      </c>
      <c r="I11" s="27"/>
    </row>
    <row r="12" spans="1:15" s="2" customFormat="1" ht="15" customHeight="1" x14ac:dyDescent="0.25">
      <c r="A12" s="9" t="s">
        <v>6</v>
      </c>
      <c r="B12" s="13" t="s">
        <v>15</v>
      </c>
      <c r="C12" s="47">
        <f>SUMIFS((C7:C11),(A7:A11),A12)</f>
        <v>24736</v>
      </c>
      <c r="D12" s="47">
        <f>SUMIFS((D7:D11),(A7:A11),A12)</f>
        <v>27770</v>
      </c>
      <c r="E12" s="47">
        <f>SUMIFS((E7:E11),(A7:A11),A12)</f>
        <v>22632</v>
      </c>
      <c r="F12" s="47">
        <f>SUMIFS((F7:F11),(A7:A11),A12)</f>
        <v>21984</v>
      </c>
      <c r="G12" s="50">
        <f t="shared" si="0"/>
        <v>-3034</v>
      </c>
      <c r="H12" s="33" t="str">
        <f t="shared" si="1"/>
        <v>-10,9%▼</v>
      </c>
      <c r="I12" s="34"/>
      <c r="J12" s="13"/>
      <c r="K12" s="13"/>
      <c r="L12" s="13"/>
      <c r="M12" s="13"/>
      <c r="N12" s="13"/>
      <c r="O12" s="13"/>
    </row>
    <row r="13" spans="1:15" ht="15" customHeight="1" x14ac:dyDescent="0.25">
      <c r="A13" t="s">
        <v>16</v>
      </c>
      <c r="B13" s="28"/>
      <c r="C13" s="45"/>
      <c r="D13" s="45"/>
      <c r="E13" s="45"/>
      <c r="F13" s="45"/>
      <c r="G13" s="41">
        <f t="shared" si="0"/>
        <v>0</v>
      </c>
      <c r="H13" s="26" t="str">
        <f t="shared" si="1"/>
        <v/>
      </c>
      <c r="I13" s="1"/>
    </row>
    <row r="14" spans="1:15" ht="15" customHeight="1" x14ac:dyDescent="0.25">
      <c r="A14" s="7" t="s">
        <v>16</v>
      </c>
      <c r="B14" t="s">
        <v>25</v>
      </c>
      <c r="C14" s="42">
        <v>53373</v>
      </c>
      <c r="D14" s="43">
        <v>54181</v>
      </c>
      <c r="E14" s="43">
        <v>47809</v>
      </c>
      <c r="F14" s="43">
        <v>45414</v>
      </c>
      <c r="G14" s="44">
        <f t="shared" si="0"/>
        <v>-808</v>
      </c>
      <c r="H14" s="8" t="str">
        <f t="shared" si="1"/>
        <v>-1,5%</v>
      </c>
      <c r="I14" s="35"/>
    </row>
    <row r="15" spans="1:15" ht="15" customHeight="1" x14ac:dyDescent="0.25">
      <c r="A15" s="7" t="s">
        <v>16</v>
      </c>
      <c r="B15" s="1" t="s">
        <v>26</v>
      </c>
      <c r="C15" s="39"/>
      <c r="D15" s="40">
        <v>4112</v>
      </c>
      <c r="E15" s="40">
        <v>3928</v>
      </c>
      <c r="F15" s="40">
        <v>4323</v>
      </c>
      <c r="G15" s="41">
        <f t="shared" si="0"/>
        <v>-4112</v>
      </c>
      <c r="H15" s="26" t="str">
        <f t="shared" si="1"/>
        <v>-100,0%▼</v>
      </c>
      <c r="I15" s="27"/>
    </row>
    <row r="16" spans="1:15" ht="15" customHeight="1" x14ac:dyDescent="0.25">
      <c r="A16" s="7" t="s">
        <v>16</v>
      </c>
      <c r="B16" t="s">
        <v>27</v>
      </c>
      <c r="C16" s="42"/>
      <c r="D16" s="43"/>
      <c r="E16" s="43"/>
      <c r="F16" s="43"/>
      <c r="G16" s="44">
        <f t="shared" si="0"/>
        <v>0</v>
      </c>
      <c r="H16" s="8" t="str">
        <f t="shared" si="1"/>
        <v/>
      </c>
      <c r="I16" s="35"/>
    </row>
    <row r="17" spans="1:15" ht="15" customHeight="1" x14ac:dyDescent="0.25">
      <c r="A17" s="7" t="s">
        <v>16</v>
      </c>
      <c r="B17" s="1" t="s">
        <v>28</v>
      </c>
      <c r="C17" s="39"/>
      <c r="D17" s="40"/>
      <c r="E17" s="40"/>
      <c r="F17" s="40"/>
      <c r="G17" s="41">
        <f t="shared" si="0"/>
        <v>0</v>
      </c>
      <c r="H17" s="26" t="str">
        <f t="shared" si="1"/>
        <v/>
      </c>
      <c r="I17" s="27"/>
    </row>
    <row r="18" spans="1:15" ht="15" customHeight="1" x14ac:dyDescent="0.25">
      <c r="A18" s="7" t="s">
        <v>16</v>
      </c>
      <c r="B18" t="s">
        <v>29</v>
      </c>
      <c r="C18" s="42"/>
      <c r="D18" s="43"/>
      <c r="E18" s="43"/>
      <c r="F18" s="43"/>
      <c r="G18" s="44">
        <f t="shared" si="0"/>
        <v>0</v>
      </c>
      <c r="H18" s="8" t="str">
        <f t="shared" si="1"/>
        <v/>
      </c>
      <c r="I18" s="35"/>
    </row>
    <row r="19" spans="1:15" s="2" customFormat="1" ht="15" customHeight="1" x14ac:dyDescent="0.25">
      <c r="A19" s="9" t="s">
        <v>16</v>
      </c>
      <c r="B19" s="28" t="s">
        <v>15</v>
      </c>
      <c r="C19" s="45">
        <f>SUMIFS((C7:C18),(A7:A18),A19)</f>
        <v>53373</v>
      </c>
      <c r="D19" s="45">
        <f>SUMIFS((D7:D18),(A7:A18),A19)</f>
        <v>58293</v>
      </c>
      <c r="E19" s="45">
        <f>SUMIFS((E7:E18),(A7:A18),A19)</f>
        <v>51737</v>
      </c>
      <c r="F19" s="45">
        <f>SUMIFS((F7:F18),(A7:A18),A19)</f>
        <v>49737</v>
      </c>
      <c r="G19" s="46">
        <f t="shared" si="0"/>
        <v>-4920</v>
      </c>
      <c r="H19" s="29" t="str">
        <f t="shared" si="1"/>
        <v>-8,4%▼</v>
      </c>
      <c r="I19" s="30"/>
      <c r="J19" s="13"/>
      <c r="K19" s="13"/>
      <c r="L19" s="13"/>
      <c r="M19" s="13"/>
      <c r="N19" s="13"/>
      <c r="O19" s="13"/>
    </row>
    <row r="20" spans="1:15" ht="15" customHeight="1" x14ac:dyDescent="0.25">
      <c r="A20" t="s">
        <v>17</v>
      </c>
      <c r="B20" s="13"/>
      <c r="C20" s="47"/>
      <c r="D20" s="47"/>
      <c r="E20" s="47"/>
      <c r="F20" s="47"/>
      <c r="G20" s="44">
        <f t="shared" si="0"/>
        <v>0</v>
      </c>
      <c r="H20" s="8" t="str">
        <f t="shared" si="1"/>
        <v/>
      </c>
    </row>
    <row r="21" spans="1:15" ht="15" customHeight="1" x14ac:dyDescent="0.25">
      <c r="A21" s="7" t="s">
        <v>17</v>
      </c>
      <c r="B21" s="1" t="s">
        <v>25</v>
      </c>
      <c r="C21" s="39">
        <v>57501</v>
      </c>
      <c r="D21" s="40">
        <v>60754</v>
      </c>
      <c r="E21" s="40">
        <v>50832</v>
      </c>
      <c r="F21" s="40">
        <v>49816</v>
      </c>
      <c r="G21" s="41">
        <f t="shared" si="0"/>
        <v>-3253</v>
      </c>
      <c r="H21" s="26" t="str">
        <f t="shared" si="1"/>
        <v>-5,4%</v>
      </c>
      <c r="I21" s="27"/>
    </row>
    <row r="22" spans="1:15" ht="15" customHeight="1" x14ac:dyDescent="0.25">
      <c r="A22" s="7" t="s">
        <v>17</v>
      </c>
      <c r="B22" t="s">
        <v>26</v>
      </c>
      <c r="C22" s="42"/>
      <c r="D22" s="43">
        <v>4611</v>
      </c>
      <c r="E22" s="43">
        <v>4177</v>
      </c>
      <c r="F22" s="43">
        <v>4742</v>
      </c>
      <c r="G22" s="44">
        <f t="shared" si="0"/>
        <v>-4611</v>
      </c>
      <c r="H22" s="8" t="str">
        <f t="shared" si="1"/>
        <v>-100,0%▼</v>
      </c>
      <c r="I22" s="35"/>
    </row>
    <row r="23" spans="1:15" ht="15" customHeight="1" x14ac:dyDescent="0.25">
      <c r="A23" s="7" t="s">
        <v>17</v>
      </c>
      <c r="B23" s="1" t="s">
        <v>27</v>
      </c>
      <c r="C23" s="39"/>
      <c r="D23" s="40"/>
      <c r="E23" s="40"/>
      <c r="F23" s="40"/>
      <c r="G23" s="41">
        <f t="shared" si="0"/>
        <v>0</v>
      </c>
      <c r="H23" s="26" t="str">
        <f t="shared" si="1"/>
        <v/>
      </c>
      <c r="I23" s="27"/>
    </row>
    <row r="24" spans="1:15" ht="15" customHeight="1" x14ac:dyDescent="0.25">
      <c r="A24" s="7" t="s">
        <v>17</v>
      </c>
      <c r="B24" t="s">
        <v>28</v>
      </c>
      <c r="C24" s="42"/>
      <c r="D24" s="43"/>
      <c r="E24" s="43"/>
      <c r="F24" s="43"/>
      <c r="G24" s="44">
        <f t="shared" si="0"/>
        <v>0</v>
      </c>
      <c r="H24" s="8" t="str">
        <f t="shared" si="1"/>
        <v/>
      </c>
      <c r="I24" s="35"/>
    </row>
    <row r="25" spans="1:15" ht="15" customHeight="1" x14ac:dyDescent="0.25">
      <c r="A25" s="7" t="s">
        <v>17</v>
      </c>
      <c r="B25" s="1" t="s">
        <v>29</v>
      </c>
      <c r="C25" s="39"/>
      <c r="D25" s="40"/>
      <c r="E25" s="40"/>
      <c r="F25" s="40"/>
      <c r="G25" s="41">
        <f t="shared" si="0"/>
        <v>0</v>
      </c>
      <c r="H25" s="26" t="str">
        <f t="shared" si="1"/>
        <v/>
      </c>
      <c r="I25" s="27"/>
    </row>
    <row r="26" spans="1:15" s="2" customFormat="1" ht="15" customHeight="1" x14ac:dyDescent="0.25">
      <c r="A26" s="9" t="s">
        <v>17</v>
      </c>
      <c r="B26" s="13" t="s">
        <v>15</v>
      </c>
      <c r="C26" s="47">
        <f>SUMIFS((C7:C25),(A7:A25),A26)</f>
        <v>57501</v>
      </c>
      <c r="D26" s="47">
        <f>SUMIFS((D7:D25),(A7:A25),A26)</f>
        <v>65365</v>
      </c>
      <c r="E26" s="47">
        <f>SUMIFS((E7:E25),(A7:A25),A26)</f>
        <v>55009</v>
      </c>
      <c r="F26" s="47">
        <f>SUMIFS((F7:F25),(A7:A25),A26)</f>
        <v>54558</v>
      </c>
      <c r="G26" s="50">
        <f t="shared" si="0"/>
        <v>-7864</v>
      </c>
      <c r="H26" s="33" t="str">
        <f t="shared" si="1"/>
        <v>-12,0%▼</v>
      </c>
      <c r="I26" s="34"/>
      <c r="J26" s="13"/>
      <c r="K26" s="13"/>
      <c r="L26" s="13"/>
      <c r="M26" s="13"/>
      <c r="N26" s="13"/>
      <c r="O26" s="13"/>
    </row>
    <row r="27" spans="1:15" ht="15" customHeight="1" x14ac:dyDescent="0.25">
      <c r="A27" t="s">
        <v>30</v>
      </c>
      <c r="B27" s="28"/>
      <c r="C27" s="45"/>
      <c r="D27" s="45"/>
      <c r="E27" s="45"/>
      <c r="F27" s="45"/>
      <c r="G27" s="41">
        <f t="shared" si="0"/>
        <v>0</v>
      </c>
      <c r="H27" s="26" t="str">
        <f t="shared" si="1"/>
        <v/>
      </c>
      <c r="I27" s="1"/>
    </row>
    <row r="28" spans="1:15" ht="15" customHeight="1" x14ac:dyDescent="0.25">
      <c r="A28" s="7" t="s">
        <v>30</v>
      </c>
      <c r="B28" t="s">
        <v>25</v>
      </c>
      <c r="C28" s="42">
        <v>152382</v>
      </c>
      <c r="D28" s="43">
        <v>165692</v>
      </c>
      <c r="E28" s="43">
        <v>151587</v>
      </c>
      <c r="F28" s="43">
        <v>145470</v>
      </c>
      <c r="G28" s="44">
        <f t="shared" si="0"/>
        <v>-13310</v>
      </c>
      <c r="H28" s="8" t="str">
        <f t="shared" si="1"/>
        <v>-8,0%▼</v>
      </c>
      <c r="I28" s="35"/>
    </row>
    <row r="29" spans="1:15" ht="15" customHeight="1" x14ac:dyDescent="0.25">
      <c r="A29" s="7" t="s">
        <v>30</v>
      </c>
      <c r="B29" s="1" t="s">
        <v>26</v>
      </c>
      <c r="C29" s="39"/>
      <c r="D29" s="40">
        <v>12576</v>
      </c>
      <c r="E29" s="40">
        <v>12455</v>
      </c>
      <c r="F29" s="40">
        <v>13847</v>
      </c>
      <c r="G29" s="41">
        <f t="shared" si="0"/>
        <v>-12576</v>
      </c>
      <c r="H29" s="26" t="str">
        <f t="shared" si="1"/>
        <v>-100,0%▼</v>
      </c>
      <c r="I29" s="27"/>
    </row>
    <row r="30" spans="1:15" ht="15" customHeight="1" x14ac:dyDescent="0.25">
      <c r="A30" s="7" t="s">
        <v>30</v>
      </c>
      <c r="B30" t="s">
        <v>27</v>
      </c>
      <c r="C30" s="42"/>
      <c r="D30" s="43"/>
      <c r="E30" s="43"/>
      <c r="F30" s="43"/>
      <c r="G30" s="44">
        <f t="shared" si="0"/>
        <v>0</v>
      </c>
      <c r="H30" s="8" t="str">
        <f t="shared" si="1"/>
        <v/>
      </c>
      <c r="I30" s="35"/>
    </row>
    <row r="31" spans="1:15" ht="15" customHeight="1" x14ac:dyDescent="0.25">
      <c r="A31" s="7" t="s">
        <v>30</v>
      </c>
      <c r="B31" s="1" t="s">
        <v>28</v>
      </c>
      <c r="C31" s="39"/>
      <c r="D31" s="40"/>
      <c r="E31" s="40"/>
      <c r="F31" s="40"/>
      <c r="G31" s="41">
        <f t="shared" si="0"/>
        <v>0</v>
      </c>
      <c r="H31" s="26" t="str">
        <f t="shared" si="1"/>
        <v/>
      </c>
      <c r="I31" s="27"/>
    </row>
    <row r="32" spans="1:15" ht="15" customHeight="1" x14ac:dyDescent="0.25">
      <c r="A32" s="7" t="s">
        <v>30</v>
      </c>
      <c r="B32" t="s">
        <v>29</v>
      </c>
      <c r="C32" s="42"/>
      <c r="D32" s="43"/>
      <c r="E32" s="43"/>
      <c r="F32" s="43"/>
      <c r="G32" s="44">
        <f t="shared" si="0"/>
        <v>0</v>
      </c>
      <c r="H32" s="8" t="str">
        <f t="shared" si="1"/>
        <v/>
      </c>
      <c r="I32" s="35"/>
    </row>
    <row r="33" spans="1:15" s="2" customFormat="1" ht="15" customHeight="1" x14ac:dyDescent="0.25">
      <c r="A33" s="9" t="s">
        <v>30</v>
      </c>
      <c r="B33" s="28" t="s">
        <v>15</v>
      </c>
      <c r="C33" s="45">
        <f>SUMIFS((C7:C32),(A7:A32),A33)</f>
        <v>152382</v>
      </c>
      <c r="D33" s="45">
        <f>SUMIFS((D7:D32),(A7:A32),A33)</f>
        <v>178268</v>
      </c>
      <c r="E33" s="45">
        <f>SUMIFS((E7:E32),(A7:A32),A33)</f>
        <v>164042</v>
      </c>
      <c r="F33" s="45">
        <f>SUMIFS((F7:F32),(A7:A32),A33)</f>
        <v>159317</v>
      </c>
      <c r="G33" s="46">
        <f t="shared" si="0"/>
        <v>-25886</v>
      </c>
      <c r="H33" s="29" t="str">
        <f t="shared" si="1"/>
        <v>-14,5%▼</v>
      </c>
      <c r="I33" s="30"/>
      <c r="J33" s="13"/>
      <c r="K33" s="13"/>
      <c r="L33" s="13"/>
      <c r="M33" s="13"/>
      <c r="N33" s="13"/>
      <c r="O33" s="13"/>
    </row>
    <row r="34" spans="1:15" ht="15" customHeight="1" x14ac:dyDescent="0.25">
      <c r="A34" t="s">
        <v>19</v>
      </c>
      <c r="B34" s="13"/>
      <c r="C34" s="47"/>
      <c r="D34" s="47"/>
      <c r="E34" s="47"/>
      <c r="F34" s="47"/>
      <c r="G34" s="44">
        <f t="shared" si="0"/>
        <v>0</v>
      </c>
      <c r="H34" s="8" t="str">
        <f t="shared" si="1"/>
        <v/>
      </c>
    </row>
    <row r="35" spans="1:15" ht="15" customHeight="1" x14ac:dyDescent="0.25">
      <c r="A35" s="7" t="s">
        <v>19</v>
      </c>
      <c r="B35" s="1" t="s">
        <v>25</v>
      </c>
      <c r="C35" s="39">
        <v>26485</v>
      </c>
      <c r="D35" s="40">
        <v>27342</v>
      </c>
      <c r="E35" s="40">
        <v>23148</v>
      </c>
      <c r="F35" s="40">
        <v>22337</v>
      </c>
      <c r="G35" s="41">
        <f t="shared" si="0"/>
        <v>-857</v>
      </c>
      <c r="H35" s="26" t="str">
        <f t="shared" si="1"/>
        <v>-3,1%</v>
      </c>
      <c r="I35" s="27"/>
    </row>
    <row r="36" spans="1:15" ht="15" customHeight="1" x14ac:dyDescent="0.25">
      <c r="A36" s="7" t="s">
        <v>19</v>
      </c>
      <c r="B36" t="s">
        <v>26</v>
      </c>
      <c r="C36" s="42"/>
      <c r="D36" s="43">
        <v>2075</v>
      </c>
      <c r="E36" s="43">
        <v>1902</v>
      </c>
      <c r="F36" s="43">
        <v>2126</v>
      </c>
      <c r="G36" s="44">
        <f t="shared" si="0"/>
        <v>-2075</v>
      </c>
      <c r="H36" s="8" t="str">
        <f t="shared" si="1"/>
        <v>-100,0%▼</v>
      </c>
      <c r="I36" s="35"/>
    </row>
    <row r="37" spans="1:15" ht="15" customHeight="1" x14ac:dyDescent="0.25">
      <c r="A37" s="7" t="s">
        <v>19</v>
      </c>
      <c r="B37" s="1" t="s">
        <v>27</v>
      </c>
      <c r="C37" s="39"/>
      <c r="D37" s="40"/>
      <c r="E37" s="40"/>
      <c r="F37" s="40"/>
      <c r="G37" s="41">
        <f t="shared" si="0"/>
        <v>0</v>
      </c>
      <c r="H37" s="26" t="str">
        <f t="shared" si="1"/>
        <v/>
      </c>
      <c r="I37" s="27"/>
    </row>
    <row r="38" spans="1:15" ht="15" customHeight="1" x14ac:dyDescent="0.25">
      <c r="A38" s="7" t="s">
        <v>19</v>
      </c>
      <c r="B38" t="s">
        <v>28</v>
      </c>
      <c r="C38" s="42"/>
      <c r="D38" s="43"/>
      <c r="E38" s="43"/>
      <c r="F38" s="43"/>
      <c r="G38" s="44">
        <f t="shared" si="0"/>
        <v>0</v>
      </c>
      <c r="H38" s="8" t="str">
        <f t="shared" si="1"/>
        <v/>
      </c>
      <c r="I38" s="35"/>
    </row>
    <row r="39" spans="1:15" ht="15" customHeight="1" x14ac:dyDescent="0.25">
      <c r="A39" s="7" t="s">
        <v>19</v>
      </c>
      <c r="B39" s="1" t="s">
        <v>29</v>
      </c>
      <c r="C39" s="39"/>
      <c r="D39" s="40"/>
      <c r="E39" s="40"/>
      <c r="F39" s="40"/>
      <c r="G39" s="41">
        <f t="shared" ref="G39:G61" si="2">IF(ISERROR(C39- D39)=TRUE,"",C39 - D39)</f>
        <v>0</v>
      </c>
      <c r="H39" s="26" t="str">
        <f t="shared" ref="H39:H61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27"/>
    </row>
    <row r="40" spans="1:15" s="2" customFormat="1" ht="15" customHeight="1" x14ac:dyDescent="0.25">
      <c r="A40" s="9" t="s">
        <v>19</v>
      </c>
      <c r="B40" s="13" t="s">
        <v>15</v>
      </c>
      <c r="C40" s="47">
        <f>SUMIFS((C7:C39),(A7:A39),A40)</f>
        <v>26485</v>
      </c>
      <c r="D40" s="47">
        <f>SUMIFS((D7:D39),(A7:A39),A40)</f>
        <v>29417</v>
      </c>
      <c r="E40" s="47">
        <f>SUMIFS((E7:E39),(A7:A39),A40)</f>
        <v>25050</v>
      </c>
      <c r="F40" s="47">
        <f>SUMIFS((F7:F39),(A7:A39),A40)</f>
        <v>24463</v>
      </c>
      <c r="G40" s="50">
        <f t="shared" si="2"/>
        <v>-2932</v>
      </c>
      <c r="H40" s="33" t="str">
        <f t="shared" si="3"/>
        <v>-10,0%▼</v>
      </c>
      <c r="I40" s="34"/>
      <c r="J40" s="13"/>
      <c r="K40" s="13"/>
      <c r="L40" s="13"/>
      <c r="M40" s="13"/>
      <c r="N40" s="13"/>
      <c r="O40" s="13"/>
    </row>
    <row r="41" spans="1:15" ht="15" customHeight="1" x14ac:dyDescent="0.25">
      <c r="A41" t="s">
        <v>20</v>
      </c>
      <c r="B41" s="28"/>
      <c r="C41" s="45"/>
      <c r="D41" s="45"/>
      <c r="E41" s="45"/>
      <c r="F41" s="45"/>
      <c r="G41" s="41">
        <f t="shared" si="2"/>
        <v>0</v>
      </c>
      <c r="H41" s="26" t="str">
        <f t="shared" si="3"/>
        <v/>
      </c>
      <c r="I41" s="57"/>
    </row>
    <row r="42" spans="1:15" ht="15" customHeight="1" x14ac:dyDescent="0.25">
      <c r="A42" s="7" t="s">
        <v>20</v>
      </c>
      <c r="B42" t="s">
        <v>25</v>
      </c>
      <c r="C42" s="42"/>
      <c r="D42" s="48"/>
      <c r="E42" s="48"/>
      <c r="F42" s="48"/>
      <c r="G42" s="44">
        <f t="shared" si="2"/>
        <v>0</v>
      </c>
      <c r="H42" s="8" t="str">
        <f t="shared" si="3"/>
        <v/>
      </c>
      <c r="I42" s="38"/>
    </row>
    <row r="43" spans="1:15" ht="15" customHeight="1" x14ac:dyDescent="0.25">
      <c r="A43" s="7" t="s">
        <v>20</v>
      </c>
      <c r="B43" s="1" t="s">
        <v>26</v>
      </c>
      <c r="C43" s="39"/>
      <c r="D43" s="56"/>
      <c r="E43" s="56"/>
      <c r="F43" s="56"/>
      <c r="G43" s="41">
        <f t="shared" si="2"/>
        <v>0</v>
      </c>
      <c r="H43" s="26" t="str">
        <f t="shared" si="3"/>
        <v/>
      </c>
      <c r="I43" s="58"/>
    </row>
    <row r="44" spans="1:15" ht="15" customHeight="1" x14ac:dyDescent="0.25">
      <c r="A44" s="7" t="s">
        <v>20</v>
      </c>
      <c r="B44" t="s">
        <v>27</v>
      </c>
      <c r="C44" s="42"/>
      <c r="D44" s="48"/>
      <c r="E44" s="48"/>
      <c r="F44" s="48"/>
      <c r="G44" s="44">
        <f t="shared" si="2"/>
        <v>0</v>
      </c>
      <c r="H44" s="8" t="str">
        <f t="shared" si="3"/>
        <v/>
      </c>
      <c r="I44" s="38"/>
    </row>
    <row r="45" spans="1:15" ht="15" customHeight="1" x14ac:dyDescent="0.25">
      <c r="A45" s="7" t="s">
        <v>20</v>
      </c>
      <c r="B45" s="1" t="s">
        <v>28</v>
      </c>
      <c r="C45" s="39"/>
      <c r="D45" s="40"/>
      <c r="E45" s="40"/>
      <c r="F45" s="40"/>
      <c r="G45" s="41">
        <f t="shared" si="2"/>
        <v>0</v>
      </c>
      <c r="H45" s="26" t="str">
        <f t="shared" si="3"/>
        <v/>
      </c>
      <c r="I45" s="58"/>
    </row>
    <row r="46" spans="1:15" ht="15" customHeight="1" x14ac:dyDescent="0.25">
      <c r="A46" s="7" t="s">
        <v>20</v>
      </c>
      <c r="B46" t="s">
        <v>29</v>
      </c>
      <c r="C46" s="42"/>
      <c r="D46" s="43"/>
      <c r="E46" s="43"/>
      <c r="F46" s="43"/>
      <c r="G46" s="44">
        <f t="shared" si="2"/>
        <v>0</v>
      </c>
      <c r="H46" s="8" t="str">
        <f t="shared" si="3"/>
        <v/>
      </c>
      <c r="I46" s="38"/>
    </row>
    <row r="47" spans="1:15" s="2" customFormat="1" ht="15" customHeight="1" x14ac:dyDescent="0.25">
      <c r="A47" s="9" t="s">
        <v>20</v>
      </c>
      <c r="B47" s="31" t="s">
        <v>15</v>
      </c>
      <c r="C47" s="66">
        <f>SUMIFS((C7:C46),(A7:A46),A47)</f>
        <v>0</v>
      </c>
      <c r="D47" s="66">
        <f>SUMIFS((D7:D46),(A7:A46),A47)</f>
        <v>0</v>
      </c>
      <c r="E47" s="66">
        <f>SUMIFS((E7:E46),(A7:A46),A47)</f>
        <v>0</v>
      </c>
      <c r="F47" s="66">
        <f>SUMIFS((F7:F46),(A7:A46),A47)</f>
        <v>0</v>
      </c>
      <c r="G47" s="46">
        <f t="shared" si="2"/>
        <v>0</v>
      </c>
      <c r="H47" s="29" t="str">
        <f t="shared" si="3"/>
        <v/>
      </c>
      <c r="I47" s="32"/>
      <c r="J47" s="13"/>
      <c r="K47" s="13"/>
      <c r="L47" s="13"/>
      <c r="M47" s="13"/>
      <c r="N47" s="13"/>
      <c r="O47" s="13"/>
    </row>
    <row r="48" spans="1:15" s="2" customFormat="1" ht="15" customHeight="1" x14ac:dyDescent="0.25">
      <c r="A48" t="s">
        <v>21</v>
      </c>
      <c r="B48" s="13"/>
      <c r="C48" s="47"/>
      <c r="D48" s="47"/>
      <c r="E48" s="47"/>
      <c r="F48" s="47"/>
      <c r="G48" s="44">
        <f t="shared" si="2"/>
        <v>0</v>
      </c>
      <c r="H48" s="8" t="str">
        <f t="shared" si="3"/>
        <v/>
      </c>
      <c r="I48" s="34"/>
      <c r="J48" s="13"/>
      <c r="K48" s="13"/>
      <c r="L48" s="13"/>
      <c r="M48" s="13"/>
      <c r="N48" s="13"/>
      <c r="O48" s="13"/>
    </row>
    <row r="49" spans="1:15" s="2" customFormat="1" ht="15" customHeight="1" x14ac:dyDescent="0.25">
      <c r="A49" s="55" t="s">
        <v>21</v>
      </c>
      <c r="B49" s="1" t="s">
        <v>25</v>
      </c>
      <c r="C49" s="39"/>
      <c r="D49" s="49"/>
      <c r="E49" s="49"/>
      <c r="F49" s="49"/>
      <c r="G49" s="41">
        <f t="shared" si="2"/>
        <v>0</v>
      </c>
      <c r="H49" s="26" t="str">
        <f t="shared" si="3"/>
        <v/>
      </c>
      <c r="I49" s="32"/>
      <c r="J49" s="13"/>
      <c r="K49" s="13"/>
      <c r="L49" s="13"/>
      <c r="M49" s="13"/>
      <c r="N49" s="13"/>
      <c r="O49" s="13"/>
    </row>
    <row r="50" spans="1:15" s="2" customFormat="1" ht="15" customHeight="1" x14ac:dyDescent="0.25">
      <c r="A50" s="55" t="s">
        <v>21</v>
      </c>
      <c r="B50" t="s">
        <v>26</v>
      </c>
      <c r="C50" s="42"/>
      <c r="D50" s="48"/>
      <c r="E50" s="48"/>
      <c r="F50" s="48"/>
      <c r="G50" s="44">
        <f t="shared" si="2"/>
        <v>0</v>
      </c>
      <c r="H50" s="8" t="str">
        <f t="shared" si="3"/>
        <v/>
      </c>
      <c r="I50" s="34"/>
      <c r="J50" s="13"/>
      <c r="K50" s="13"/>
      <c r="L50" s="13"/>
      <c r="M50" s="13"/>
      <c r="N50" s="13"/>
      <c r="O50" s="13"/>
    </row>
    <row r="51" spans="1:15" s="2" customFormat="1" ht="15" customHeight="1" x14ac:dyDescent="0.25">
      <c r="A51" s="55" t="s">
        <v>21</v>
      </c>
      <c r="B51" s="1" t="s">
        <v>27</v>
      </c>
      <c r="C51" s="39"/>
      <c r="D51" s="49"/>
      <c r="E51" s="49"/>
      <c r="F51" s="49"/>
      <c r="G51" s="41">
        <f t="shared" si="2"/>
        <v>0</v>
      </c>
      <c r="H51" s="26" t="str">
        <f t="shared" si="3"/>
        <v/>
      </c>
      <c r="I51" s="32"/>
      <c r="J51" s="13"/>
      <c r="K51" s="13"/>
      <c r="L51" s="13"/>
      <c r="M51" s="13"/>
      <c r="N51" s="13"/>
      <c r="O51" s="13"/>
    </row>
    <row r="52" spans="1:15" s="2" customFormat="1" ht="15" customHeight="1" x14ac:dyDescent="0.25">
      <c r="A52" s="55" t="s">
        <v>21</v>
      </c>
      <c r="B52" t="s">
        <v>28</v>
      </c>
      <c r="C52" s="42"/>
      <c r="D52" s="43"/>
      <c r="E52" s="43"/>
      <c r="F52" s="43"/>
      <c r="G52" s="44">
        <f t="shared" si="2"/>
        <v>0</v>
      </c>
      <c r="H52" s="8" t="str">
        <f t="shared" si="3"/>
        <v/>
      </c>
      <c r="I52" s="34"/>
      <c r="J52" s="13"/>
      <c r="K52" s="13"/>
      <c r="L52" s="13"/>
      <c r="M52" s="13"/>
      <c r="N52" s="13"/>
      <c r="O52" s="13"/>
    </row>
    <row r="53" spans="1:15" s="2" customFormat="1" ht="15" customHeight="1" x14ac:dyDescent="0.25">
      <c r="A53" s="55" t="s">
        <v>21</v>
      </c>
      <c r="B53" s="1" t="s">
        <v>29</v>
      </c>
      <c r="C53" s="39"/>
      <c r="D53" s="40"/>
      <c r="E53" s="40"/>
      <c r="F53" s="40"/>
      <c r="G53" s="41">
        <f t="shared" si="2"/>
        <v>0</v>
      </c>
      <c r="H53" s="26" t="str">
        <f t="shared" si="3"/>
        <v/>
      </c>
      <c r="I53" s="30"/>
      <c r="J53" s="13"/>
      <c r="K53" s="13"/>
      <c r="L53" s="13"/>
      <c r="M53" s="13"/>
      <c r="N53" s="13"/>
      <c r="O53" s="13"/>
    </row>
    <row r="54" spans="1:15" s="2" customFormat="1" ht="15" customHeight="1" x14ac:dyDescent="0.25">
      <c r="A54" s="55" t="s">
        <v>21</v>
      </c>
      <c r="B54" s="13" t="s">
        <v>15</v>
      </c>
      <c r="C54" s="47">
        <f>SUMIFS((C7:C53),(A7:A53),A54)</f>
        <v>0</v>
      </c>
      <c r="D54" s="47">
        <f>SUMIFS((D7:D53),(A7:A53),A54)</f>
        <v>0</v>
      </c>
      <c r="E54" s="47">
        <f>SUMIFS((E7:E53),(A7:A53),A54)</f>
        <v>0</v>
      </c>
      <c r="F54" s="47">
        <f>SUMIFS((F7:F53),(A7:A53),A54)</f>
        <v>0</v>
      </c>
      <c r="G54" s="50">
        <f t="shared" si="2"/>
        <v>0</v>
      </c>
      <c r="H54" s="33" t="str">
        <f t="shared" si="3"/>
        <v/>
      </c>
      <c r="I54" s="34"/>
      <c r="J54" s="13"/>
      <c r="K54" s="13"/>
      <c r="L54" s="13"/>
      <c r="M54" s="13"/>
      <c r="N54" s="13"/>
      <c r="O54" s="13"/>
    </row>
    <row r="55" spans="1:15" ht="15" customHeight="1" x14ac:dyDescent="0.25">
      <c r="A55" t="s">
        <v>22</v>
      </c>
      <c r="B55" s="28"/>
      <c r="C55" s="45"/>
      <c r="D55" s="45"/>
      <c r="E55" s="45"/>
      <c r="F55" s="45"/>
      <c r="G55" s="41">
        <f t="shared" si="2"/>
        <v>0</v>
      </c>
      <c r="H55" s="26" t="str">
        <f t="shared" si="3"/>
        <v/>
      </c>
      <c r="I55" s="57"/>
    </row>
    <row r="56" spans="1:15" s="119" customFormat="1" ht="15" customHeight="1" x14ac:dyDescent="0.25">
      <c r="A56" s="116" t="s">
        <v>22</v>
      </c>
      <c r="B56" s="106" t="s">
        <v>25</v>
      </c>
      <c r="C56" s="39">
        <v>161137</v>
      </c>
      <c r="D56" s="117">
        <v>149662</v>
      </c>
      <c r="E56" s="117">
        <v>138011</v>
      </c>
      <c r="F56" s="117">
        <v>136314</v>
      </c>
      <c r="G56" s="112">
        <f t="shared" si="2"/>
        <v>11475</v>
      </c>
      <c r="H56" s="113" t="str">
        <f t="shared" si="3"/>
        <v>7,7%▲</v>
      </c>
      <c r="I56" s="32"/>
      <c r="J56" s="118"/>
      <c r="K56" s="118"/>
      <c r="L56" s="118"/>
      <c r="M56" s="118"/>
      <c r="N56" s="118"/>
      <c r="O56" s="118"/>
    </row>
    <row r="57" spans="1:15" s="119" customFormat="1" ht="15" customHeight="1" x14ac:dyDescent="0.25">
      <c r="A57" s="116" t="s">
        <v>22</v>
      </c>
      <c r="B57" s="108" t="s">
        <v>26</v>
      </c>
      <c r="C57" s="42"/>
      <c r="D57" s="120"/>
      <c r="E57" s="120"/>
      <c r="F57" s="120">
        <v>0</v>
      </c>
      <c r="G57" s="114">
        <f t="shared" si="2"/>
        <v>0</v>
      </c>
      <c r="H57" s="115" t="str">
        <f t="shared" si="3"/>
        <v/>
      </c>
      <c r="I57" s="34"/>
      <c r="J57" s="118"/>
      <c r="K57" s="118"/>
      <c r="L57" s="118"/>
      <c r="M57" s="118"/>
      <c r="N57" s="118"/>
      <c r="O57" s="118"/>
    </row>
    <row r="58" spans="1:15" s="119" customFormat="1" ht="15" customHeight="1" x14ac:dyDescent="0.25">
      <c r="A58" s="116" t="s">
        <v>22</v>
      </c>
      <c r="B58" s="106" t="s">
        <v>27</v>
      </c>
      <c r="C58" s="39">
        <v>42122</v>
      </c>
      <c r="D58" s="117">
        <v>26629</v>
      </c>
      <c r="E58" s="117">
        <v>28822</v>
      </c>
      <c r="F58" s="117">
        <v>30460</v>
      </c>
      <c r="G58" s="112">
        <f t="shared" si="2"/>
        <v>15493</v>
      </c>
      <c r="H58" s="113" t="str">
        <f t="shared" si="3"/>
        <v>58,2%▲</v>
      </c>
      <c r="I58" s="32"/>
      <c r="J58" s="118"/>
      <c r="K58" s="118"/>
      <c r="L58" s="118"/>
      <c r="M58" s="118"/>
      <c r="N58" s="118"/>
      <c r="O58" s="118"/>
    </row>
    <row r="59" spans="1:15" s="119" customFormat="1" ht="15" customHeight="1" x14ac:dyDescent="0.25">
      <c r="A59" s="116" t="s">
        <v>22</v>
      </c>
      <c r="B59" s="108" t="s">
        <v>28</v>
      </c>
      <c r="C59" s="42"/>
      <c r="D59" s="109"/>
      <c r="E59" s="109"/>
      <c r="F59" s="109"/>
      <c r="G59" s="114">
        <f t="shared" si="2"/>
        <v>0</v>
      </c>
      <c r="H59" s="115" t="str">
        <f t="shared" si="3"/>
        <v/>
      </c>
      <c r="I59" s="34"/>
      <c r="J59" s="118"/>
      <c r="K59" s="118"/>
      <c r="L59" s="118"/>
      <c r="M59" s="118"/>
      <c r="N59" s="118"/>
      <c r="O59" s="118"/>
    </row>
    <row r="60" spans="1:15" s="119" customFormat="1" ht="15" customHeight="1" x14ac:dyDescent="0.25">
      <c r="A60" s="116" t="s">
        <v>22</v>
      </c>
      <c r="B60" s="106" t="s">
        <v>29</v>
      </c>
      <c r="C60" s="39"/>
      <c r="D60" s="107"/>
      <c r="E60" s="107"/>
      <c r="F60" s="107"/>
      <c r="G60" s="112">
        <f t="shared" si="2"/>
        <v>0</v>
      </c>
      <c r="H60" s="113" t="str">
        <f t="shared" si="3"/>
        <v/>
      </c>
      <c r="I60" s="30"/>
      <c r="J60" s="118"/>
      <c r="K60" s="118"/>
      <c r="L60" s="118"/>
      <c r="M60" s="118"/>
      <c r="N60" s="118"/>
      <c r="O60" s="118"/>
    </row>
    <row r="61" spans="1:15" s="2" customFormat="1" ht="15" customHeight="1" x14ac:dyDescent="0.25">
      <c r="A61" s="9" t="s">
        <v>22</v>
      </c>
      <c r="B61" s="31" t="s">
        <v>15</v>
      </c>
      <c r="C61" s="66">
        <f>SUMIFS((C7:C60),(A7:A60),A61)</f>
        <v>203259</v>
      </c>
      <c r="D61" s="66">
        <f>SUMIFS((D7:D60),(A7:A60),A61)</f>
        <v>176291</v>
      </c>
      <c r="E61" s="66">
        <f>SUMIFS((E7:E60),(A7:A60),A61)</f>
        <v>166833</v>
      </c>
      <c r="F61" s="66">
        <f>SUMIFS((F7:F60),(A7:A60),A61)</f>
        <v>166774</v>
      </c>
      <c r="G61" s="46">
        <f t="shared" si="2"/>
        <v>26968</v>
      </c>
      <c r="H61" s="29" t="str">
        <f t="shared" si="3"/>
        <v>15,3%▲</v>
      </c>
      <c r="I61" s="32"/>
      <c r="J61" s="13"/>
      <c r="K61" s="13"/>
      <c r="L61" s="13"/>
      <c r="M61" s="13"/>
      <c r="N61" s="13"/>
      <c r="O61" s="13"/>
    </row>
  </sheetData>
  <sheetProtection algorithmName="SHA-512" hashValue="zyTreMSNDdPqK0cjrnWmxS7g/6L6hWb64ROpxIK3EdBVvy0h20OCsK9w019UiMZK5EAmnAf3y4tHvB2KHydy2w==" saltValue="3bHQO+ExVIPLt3B5Q9xHKw==" spinCount="100000" sheet="1" scenarios="1" formatCells="0" formatColumns="0" insertRows="0" deleteRows="0" autoFilter="0"/>
  <autoFilter ref="A5:A61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O45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41.5703125" bestFit="1" customWidth="1"/>
    <col min="3" max="8" width="15.7109375" customWidth="1"/>
    <col min="9" max="9" width="19" bestFit="1" customWidth="1"/>
  </cols>
  <sheetData>
    <row r="1" spans="1:15" ht="15" customHeight="1" x14ac:dyDescent="0.25">
      <c r="A1" s="3" t="s">
        <v>0</v>
      </c>
      <c r="B1" s="13"/>
      <c r="C1" s="13"/>
      <c r="D1" s="13"/>
      <c r="E1" s="13"/>
      <c r="F1" s="13"/>
    </row>
    <row r="2" spans="1:15" ht="15" customHeight="1" x14ac:dyDescent="0.25">
      <c r="B2" s="103" t="s">
        <v>31</v>
      </c>
      <c r="C2" s="103"/>
      <c r="D2" s="103"/>
      <c r="E2" s="103"/>
      <c r="F2" s="103"/>
      <c r="G2" s="103"/>
      <c r="H2" s="103"/>
      <c r="I2" s="103"/>
    </row>
    <row r="3" spans="1:15" ht="15" customHeight="1" x14ac:dyDescent="0.25">
      <c r="B3" s="103"/>
      <c r="C3" s="103"/>
      <c r="D3" s="103"/>
      <c r="E3" s="103"/>
      <c r="F3" s="103"/>
      <c r="G3" s="103"/>
      <c r="H3" s="103"/>
      <c r="I3" s="103"/>
    </row>
    <row r="5" spans="1:15" ht="15" customHeight="1" x14ac:dyDescent="0.25">
      <c r="A5" t="s">
        <v>2</v>
      </c>
      <c r="C5" s="23">
        <v>2020</v>
      </c>
      <c r="D5" s="23">
        <v>2019</v>
      </c>
      <c r="E5" s="23">
        <v>2018</v>
      </c>
      <c r="F5" s="23">
        <v>2017</v>
      </c>
      <c r="G5" s="20" t="s">
        <v>3</v>
      </c>
      <c r="H5" s="20" t="s">
        <v>4</v>
      </c>
      <c r="I5" s="101" t="s">
        <v>5</v>
      </c>
    </row>
    <row r="6" spans="1:15" ht="15" customHeight="1" x14ac:dyDescent="0.25">
      <c r="A6" t="s">
        <v>6</v>
      </c>
      <c r="B6" s="13"/>
      <c r="C6" s="13"/>
      <c r="D6" s="13"/>
      <c r="E6" s="13"/>
      <c r="F6" s="13"/>
    </row>
    <row r="7" spans="1:15" ht="15" customHeight="1" x14ac:dyDescent="0.25">
      <c r="A7" s="7" t="s">
        <v>6</v>
      </c>
      <c r="B7" s="1" t="s">
        <v>32</v>
      </c>
      <c r="C7" s="39"/>
      <c r="D7" s="40"/>
      <c r="E7" s="40"/>
      <c r="F7" s="40"/>
      <c r="G7" s="41">
        <f t="shared" ref="G7:G45" si="0">IF(ISERROR(C7- D7)=TRUE,"",C7 - D7)</f>
        <v>0</v>
      </c>
      <c r="H7" s="26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7"/>
    </row>
    <row r="8" spans="1:15" ht="15" customHeight="1" x14ac:dyDescent="0.25">
      <c r="A8" s="7" t="s">
        <v>6</v>
      </c>
      <c r="B8" t="s">
        <v>33</v>
      </c>
      <c r="C8" s="42"/>
      <c r="D8" s="43"/>
      <c r="E8" s="43"/>
      <c r="F8" s="43">
        <v>0</v>
      </c>
      <c r="G8" s="44">
        <f t="shared" si="0"/>
        <v>0</v>
      </c>
      <c r="H8" s="8" t="str">
        <f t="shared" si="1"/>
        <v/>
      </c>
      <c r="I8" s="35"/>
    </row>
    <row r="9" spans="1:15" ht="15" customHeight="1" x14ac:dyDescent="0.25">
      <c r="A9" s="7" t="s">
        <v>6</v>
      </c>
      <c r="B9" s="1" t="s">
        <v>34</v>
      </c>
      <c r="C9" s="39"/>
      <c r="D9" s="40"/>
      <c r="E9" s="40"/>
      <c r="F9" s="40">
        <v>0</v>
      </c>
      <c r="G9" s="41">
        <f t="shared" si="0"/>
        <v>0</v>
      </c>
      <c r="H9" s="26" t="str">
        <f t="shared" si="1"/>
        <v/>
      </c>
      <c r="I9" s="27"/>
    </row>
    <row r="10" spans="1:15" s="2" customFormat="1" ht="15" customHeight="1" x14ac:dyDescent="0.25">
      <c r="A10" s="9" t="s">
        <v>6</v>
      </c>
      <c r="B10" s="13" t="s">
        <v>15</v>
      </c>
      <c r="C10" s="47">
        <f>SUMIFS((C7:C9),(A7:A9),A10)</f>
        <v>0</v>
      </c>
      <c r="D10" s="47">
        <f>SUMIFS((D7:D9),(A7:A9),A10)</f>
        <v>0</v>
      </c>
      <c r="E10" s="47">
        <f>SUMIFS((E7:E9),(A7:A9),A10)</f>
        <v>0</v>
      </c>
      <c r="F10" s="47">
        <f>SUMIFS((F7:F9),(A7:A9),A10)</f>
        <v>0</v>
      </c>
      <c r="G10" s="50">
        <f t="shared" si="0"/>
        <v>0</v>
      </c>
      <c r="H10" s="33" t="str">
        <f t="shared" si="1"/>
        <v/>
      </c>
      <c r="I10" s="34"/>
      <c r="J10" s="13"/>
      <c r="K10" s="13"/>
      <c r="L10" s="13"/>
      <c r="M10" s="13"/>
      <c r="N10" s="13"/>
      <c r="O10" s="13"/>
    </row>
    <row r="11" spans="1:15" ht="15" customHeight="1" x14ac:dyDescent="0.25">
      <c r="A11" t="s">
        <v>16</v>
      </c>
      <c r="B11" s="28"/>
      <c r="C11" s="45"/>
      <c r="D11" s="45"/>
      <c r="E11" s="45"/>
      <c r="F11" s="45"/>
      <c r="G11" s="46">
        <f t="shared" si="0"/>
        <v>0</v>
      </c>
      <c r="H11" s="29" t="str">
        <f t="shared" si="1"/>
        <v/>
      </c>
      <c r="I11" s="1"/>
    </row>
    <row r="12" spans="1:15" ht="15" customHeight="1" x14ac:dyDescent="0.25">
      <c r="A12" s="7" t="s">
        <v>16</v>
      </c>
      <c r="B12" t="s">
        <v>32</v>
      </c>
      <c r="C12" s="42"/>
      <c r="D12" s="43"/>
      <c r="E12" s="43"/>
      <c r="F12" s="43"/>
      <c r="G12" s="44">
        <f t="shared" si="0"/>
        <v>0</v>
      </c>
      <c r="H12" s="8" t="str">
        <f t="shared" si="1"/>
        <v/>
      </c>
      <c r="I12" s="35"/>
    </row>
    <row r="13" spans="1:15" ht="15" customHeight="1" x14ac:dyDescent="0.25">
      <c r="A13" s="7" t="s">
        <v>16</v>
      </c>
      <c r="B13" s="1" t="s">
        <v>33</v>
      </c>
      <c r="C13" s="39"/>
      <c r="D13" s="40"/>
      <c r="E13" s="40"/>
      <c r="F13" s="40">
        <v>0</v>
      </c>
      <c r="G13" s="41">
        <f t="shared" si="0"/>
        <v>0</v>
      </c>
      <c r="H13" s="26" t="str">
        <f t="shared" si="1"/>
        <v/>
      </c>
      <c r="I13" s="27"/>
    </row>
    <row r="14" spans="1:15" ht="15" customHeight="1" x14ac:dyDescent="0.25">
      <c r="A14" s="7" t="s">
        <v>16</v>
      </c>
      <c r="B14" t="s">
        <v>34</v>
      </c>
      <c r="C14" s="42"/>
      <c r="D14" s="43"/>
      <c r="E14" s="43"/>
      <c r="F14" s="43">
        <v>0</v>
      </c>
      <c r="G14" s="44">
        <f t="shared" si="0"/>
        <v>0</v>
      </c>
      <c r="H14" s="8" t="str">
        <f t="shared" si="1"/>
        <v/>
      </c>
      <c r="I14" s="35"/>
    </row>
    <row r="15" spans="1:15" s="2" customFormat="1" ht="15" customHeight="1" x14ac:dyDescent="0.25">
      <c r="A15" s="9" t="s">
        <v>16</v>
      </c>
      <c r="B15" s="28" t="s">
        <v>15</v>
      </c>
      <c r="C15" s="45">
        <f>SUMIFS((C7:C14),(A7:A14),A15)</f>
        <v>0</v>
      </c>
      <c r="D15" s="45">
        <f>SUMIFS((D7:D14),(A7:A14),A15)</f>
        <v>0</v>
      </c>
      <c r="E15" s="45">
        <f>SUMIFS((E7:E14),(A7:A14),A15)</f>
        <v>0</v>
      </c>
      <c r="F15" s="45">
        <f>SUMIFS((F7:F14),(A7:A14),A15)</f>
        <v>0</v>
      </c>
      <c r="G15" s="46">
        <f t="shared" si="0"/>
        <v>0</v>
      </c>
      <c r="H15" s="29" t="str">
        <f t="shared" si="1"/>
        <v/>
      </c>
      <c r="I15" s="30"/>
      <c r="J15" s="13"/>
      <c r="K15" s="13"/>
      <c r="L15" s="13"/>
      <c r="M15" s="13"/>
      <c r="N15" s="13"/>
      <c r="O15" s="13"/>
    </row>
    <row r="16" spans="1:15" ht="15" customHeight="1" x14ac:dyDescent="0.25">
      <c r="A16" t="s">
        <v>17</v>
      </c>
      <c r="B16" s="13"/>
      <c r="C16" s="47"/>
      <c r="D16" s="47"/>
      <c r="E16" s="47"/>
      <c r="F16" s="47"/>
      <c r="G16" s="50">
        <f t="shared" si="0"/>
        <v>0</v>
      </c>
      <c r="H16" s="33" t="str">
        <f t="shared" si="1"/>
        <v/>
      </c>
    </row>
    <row r="17" spans="1:15" ht="15" customHeight="1" x14ac:dyDescent="0.25">
      <c r="A17" s="7" t="s">
        <v>17</v>
      </c>
      <c r="B17" s="1" t="s">
        <v>32</v>
      </c>
      <c r="C17" s="39"/>
      <c r="D17" s="40"/>
      <c r="E17" s="40"/>
      <c r="F17" s="40"/>
      <c r="G17" s="41">
        <f t="shared" si="0"/>
        <v>0</v>
      </c>
      <c r="H17" s="26" t="str">
        <f t="shared" si="1"/>
        <v/>
      </c>
      <c r="I17" s="27"/>
    </row>
    <row r="18" spans="1:15" ht="15" customHeight="1" x14ac:dyDescent="0.25">
      <c r="A18" s="7" t="s">
        <v>17</v>
      </c>
      <c r="B18" t="s">
        <v>33</v>
      </c>
      <c r="C18" s="42"/>
      <c r="D18" s="43"/>
      <c r="E18" s="43"/>
      <c r="F18" s="43">
        <v>0</v>
      </c>
      <c r="G18" s="44">
        <f t="shared" si="0"/>
        <v>0</v>
      </c>
      <c r="H18" s="8" t="str">
        <f t="shared" si="1"/>
        <v/>
      </c>
      <c r="I18" s="35"/>
    </row>
    <row r="19" spans="1:15" ht="15" customHeight="1" x14ac:dyDescent="0.25">
      <c r="A19" s="7" t="s">
        <v>17</v>
      </c>
      <c r="B19" s="1" t="s">
        <v>34</v>
      </c>
      <c r="C19" s="39"/>
      <c r="D19" s="40"/>
      <c r="E19" s="40"/>
      <c r="F19" s="40">
        <v>0</v>
      </c>
      <c r="G19" s="41">
        <f t="shared" si="0"/>
        <v>0</v>
      </c>
      <c r="H19" s="26" t="str">
        <f t="shared" si="1"/>
        <v/>
      </c>
      <c r="I19" s="27"/>
    </row>
    <row r="20" spans="1:15" s="2" customFormat="1" ht="15" customHeight="1" x14ac:dyDescent="0.25">
      <c r="A20" s="9" t="s">
        <v>17</v>
      </c>
      <c r="B20" s="13" t="s">
        <v>15</v>
      </c>
      <c r="C20" s="47">
        <f>SUMIFS((C7:C19),(A7:A19),A20)</f>
        <v>0</v>
      </c>
      <c r="D20" s="47">
        <f>SUMIFS((D7:D19),(A7:A19),A20)</f>
        <v>0</v>
      </c>
      <c r="E20" s="47">
        <f>SUMIFS((E7:E19),(A7:A19),A20)</f>
        <v>0</v>
      </c>
      <c r="F20" s="47">
        <f>SUMIFS((F7:F19),(A7:A19),A20)</f>
        <v>0</v>
      </c>
      <c r="G20" s="50">
        <f t="shared" si="0"/>
        <v>0</v>
      </c>
      <c r="H20" s="33" t="str">
        <f t="shared" si="1"/>
        <v/>
      </c>
      <c r="I20" s="34"/>
      <c r="J20" s="13"/>
      <c r="K20" s="13"/>
      <c r="L20" s="13"/>
      <c r="M20" s="13"/>
      <c r="N20" s="13"/>
      <c r="O20" s="13"/>
    </row>
    <row r="21" spans="1:15" ht="15" customHeight="1" x14ac:dyDescent="0.25">
      <c r="A21" t="s">
        <v>30</v>
      </c>
      <c r="B21" s="28"/>
      <c r="C21" s="45"/>
      <c r="D21" s="45"/>
      <c r="E21" s="45"/>
      <c r="F21" s="45"/>
      <c r="G21" s="46">
        <f t="shared" si="0"/>
        <v>0</v>
      </c>
      <c r="H21" s="29" t="str">
        <f t="shared" si="1"/>
        <v/>
      </c>
      <c r="I21" s="1"/>
    </row>
    <row r="22" spans="1:15" ht="15" customHeight="1" x14ac:dyDescent="0.25">
      <c r="A22" s="7" t="s">
        <v>30</v>
      </c>
      <c r="B22" t="s">
        <v>32</v>
      </c>
      <c r="C22" s="42"/>
      <c r="D22" s="43"/>
      <c r="E22" s="43"/>
      <c r="F22" s="43"/>
      <c r="G22" s="44">
        <f t="shared" si="0"/>
        <v>0</v>
      </c>
      <c r="H22" s="8" t="str">
        <f t="shared" si="1"/>
        <v/>
      </c>
      <c r="I22" s="35"/>
    </row>
    <row r="23" spans="1:15" ht="15" customHeight="1" x14ac:dyDescent="0.25">
      <c r="A23" s="7" t="s">
        <v>30</v>
      </c>
      <c r="B23" s="1" t="s">
        <v>33</v>
      </c>
      <c r="C23" s="39"/>
      <c r="D23" s="40"/>
      <c r="E23" s="40"/>
      <c r="F23" s="40">
        <v>0</v>
      </c>
      <c r="G23" s="41">
        <f t="shared" si="0"/>
        <v>0</v>
      </c>
      <c r="H23" s="26" t="str">
        <f t="shared" si="1"/>
        <v/>
      </c>
      <c r="I23" s="27"/>
    </row>
    <row r="24" spans="1:15" ht="15" customHeight="1" x14ac:dyDescent="0.25">
      <c r="A24" s="7" t="s">
        <v>30</v>
      </c>
      <c r="B24" t="s">
        <v>34</v>
      </c>
      <c r="C24" s="42"/>
      <c r="D24" s="43"/>
      <c r="E24" s="43"/>
      <c r="F24" s="43">
        <v>0</v>
      </c>
      <c r="G24" s="44">
        <f t="shared" si="0"/>
        <v>0</v>
      </c>
      <c r="H24" s="8" t="str">
        <f t="shared" si="1"/>
        <v/>
      </c>
      <c r="I24" s="35"/>
    </row>
    <row r="25" spans="1:15" s="2" customFormat="1" ht="15" customHeight="1" x14ac:dyDescent="0.25">
      <c r="A25" s="9" t="s">
        <v>30</v>
      </c>
      <c r="B25" s="28" t="s">
        <v>15</v>
      </c>
      <c r="C25" s="45">
        <f>SUMIFS((C7:C24),(A7:A24),A25)</f>
        <v>0</v>
      </c>
      <c r="D25" s="45">
        <f>SUMIFS((D7:D24),(A7:A24),A25)</f>
        <v>0</v>
      </c>
      <c r="E25" s="45">
        <f>SUMIFS((E7:E24),(A7:A24),A25)</f>
        <v>0</v>
      </c>
      <c r="F25" s="45">
        <f>SUMIFS((F7:F24),(A7:A24),A25)</f>
        <v>0</v>
      </c>
      <c r="G25" s="46">
        <f t="shared" si="0"/>
        <v>0</v>
      </c>
      <c r="H25" s="29" t="str">
        <f t="shared" si="1"/>
        <v/>
      </c>
      <c r="I25" s="30"/>
      <c r="J25" s="13"/>
      <c r="K25" s="13"/>
      <c r="L25" s="13"/>
      <c r="M25" s="13"/>
      <c r="N25" s="13"/>
      <c r="O25" s="13"/>
    </row>
    <row r="26" spans="1:15" ht="15" customHeight="1" x14ac:dyDescent="0.25">
      <c r="A26" t="s">
        <v>19</v>
      </c>
      <c r="B26" s="13"/>
      <c r="C26" s="47"/>
      <c r="D26" s="47"/>
      <c r="E26" s="47"/>
      <c r="F26" s="47"/>
      <c r="G26" s="50">
        <f t="shared" si="0"/>
        <v>0</v>
      </c>
      <c r="H26" s="33" t="str">
        <f t="shared" si="1"/>
        <v/>
      </c>
    </row>
    <row r="27" spans="1:15" ht="15" customHeight="1" x14ac:dyDescent="0.25">
      <c r="A27" s="7" t="s">
        <v>19</v>
      </c>
      <c r="B27" s="1" t="s">
        <v>32</v>
      </c>
      <c r="C27" s="39"/>
      <c r="D27" s="40"/>
      <c r="E27" s="40"/>
      <c r="F27" s="40"/>
      <c r="G27" s="41">
        <f t="shared" si="0"/>
        <v>0</v>
      </c>
      <c r="H27" s="26" t="str">
        <f t="shared" si="1"/>
        <v/>
      </c>
      <c r="I27" s="27"/>
    </row>
    <row r="28" spans="1:15" ht="15" customHeight="1" x14ac:dyDescent="0.25">
      <c r="A28" s="7" t="s">
        <v>19</v>
      </c>
      <c r="B28" t="s">
        <v>33</v>
      </c>
      <c r="C28" s="42"/>
      <c r="D28" s="43"/>
      <c r="E28" s="43"/>
      <c r="F28" s="43">
        <v>0</v>
      </c>
      <c r="G28" s="44">
        <f t="shared" si="0"/>
        <v>0</v>
      </c>
      <c r="H28" s="8" t="str">
        <f t="shared" si="1"/>
        <v/>
      </c>
      <c r="I28" s="35"/>
    </row>
    <row r="29" spans="1:15" ht="15" customHeight="1" x14ac:dyDescent="0.25">
      <c r="A29" s="7" t="s">
        <v>19</v>
      </c>
      <c r="B29" s="1" t="s">
        <v>34</v>
      </c>
      <c r="C29" s="39"/>
      <c r="D29" s="40"/>
      <c r="E29" s="40"/>
      <c r="F29" s="40">
        <v>0</v>
      </c>
      <c r="G29" s="41">
        <f t="shared" si="0"/>
        <v>0</v>
      </c>
      <c r="H29" s="26" t="str">
        <f t="shared" si="1"/>
        <v/>
      </c>
      <c r="I29" s="27"/>
    </row>
    <row r="30" spans="1:15" s="2" customFormat="1" ht="15" customHeight="1" x14ac:dyDescent="0.25">
      <c r="A30" s="9" t="s">
        <v>19</v>
      </c>
      <c r="B30" s="13" t="s">
        <v>15</v>
      </c>
      <c r="C30" s="47">
        <f>SUMIFS((C7:C29),(A7:A29),A30)</f>
        <v>0</v>
      </c>
      <c r="D30" s="47">
        <f>SUMIFS((D7:D29),(A7:A29),A30)</f>
        <v>0</v>
      </c>
      <c r="E30" s="47">
        <f>SUMIFS((E7:E29),(A7:A29),A30)</f>
        <v>0</v>
      </c>
      <c r="F30" s="47">
        <f>SUMIFS((F7:F29),(A7:A29),A30)</f>
        <v>0</v>
      </c>
      <c r="G30" s="50">
        <f t="shared" si="0"/>
        <v>0</v>
      </c>
      <c r="H30" s="33" t="str">
        <f t="shared" si="1"/>
        <v/>
      </c>
      <c r="I30" s="34"/>
      <c r="J30" s="13"/>
      <c r="K30" s="13"/>
      <c r="L30" s="13"/>
      <c r="M30" s="13"/>
      <c r="N30" s="13"/>
      <c r="O30" s="13"/>
    </row>
    <row r="31" spans="1:15" ht="15" customHeight="1" x14ac:dyDescent="0.25">
      <c r="A31" t="s">
        <v>20</v>
      </c>
      <c r="B31" s="28"/>
      <c r="C31" s="45"/>
      <c r="D31" s="45"/>
      <c r="E31" s="45"/>
      <c r="F31" s="45"/>
      <c r="G31" s="46">
        <f t="shared" si="0"/>
        <v>0</v>
      </c>
      <c r="H31" s="29" t="str">
        <f t="shared" si="1"/>
        <v/>
      </c>
      <c r="I31" s="1"/>
    </row>
    <row r="32" spans="1:15" ht="15" customHeight="1" x14ac:dyDescent="0.25">
      <c r="A32" s="7" t="s">
        <v>20</v>
      </c>
      <c r="B32" t="s">
        <v>32</v>
      </c>
      <c r="C32" s="42"/>
      <c r="D32" s="43"/>
      <c r="E32" s="43"/>
      <c r="F32" s="43"/>
      <c r="G32" s="44">
        <f t="shared" si="0"/>
        <v>0</v>
      </c>
      <c r="H32" s="8" t="str">
        <f t="shared" si="1"/>
        <v/>
      </c>
      <c r="I32" s="35"/>
    </row>
    <row r="33" spans="1:15" ht="15" customHeight="1" x14ac:dyDescent="0.25">
      <c r="A33" s="7" t="s">
        <v>20</v>
      </c>
      <c r="B33" s="1" t="s">
        <v>33</v>
      </c>
      <c r="C33" s="39"/>
      <c r="D33" s="40"/>
      <c r="E33" s="40"/>
      <c r="F33" s="40"/>
      <c r="G33" s="41">
        <f t="shared" si="0"/>
        <v>0</v>
      </c>
      <c r="H33" s="26" t="str">
        <f t="shared" si="1"/>
        <v/>
      </c>
      <c r="I33" s="27"/>
    </row>
    <row r="34" spans="1:15" ht="15" customHeight="1" x14ac:dyDescent="0.25">
      <c r="A34" s="7" t="s">
        <v>20</v>
      </c>
      <c r="B34" t="s">
        <v>34</v>
      </c>
      <c r="C34" s="42"/>
      <c r="D34" s="43"/>
      <c r="E34" s="43"/>
      <c r="F34" s="43"/>
      <c r="G34" s="44">
        <f t="shared" si="0"/>
        <v>0</v>
      </c>
      <c r="H34" s="8" t="str">
        <f t="shared" si="1"/>
        <v/>
      </c>
      <c r="I34" s="35"/>
    </row>
    <row r="35" spans="1:15" s="2" customFormat="1" ht="15" customHeight="1" x14ac:dyDescent="0.25">
      <c r="A35" s="9" t="s">
        <v>20</v>
      </c>
      <c r="B35" s="28" t="s">
        <v>15</v>
      </c>
      <c r="C35" s="45">
        <f>SUMIFS((C7:C34),(A7:A34),A35)</f>
        <v>0</v>
      </c>
      <c r="D35" s="45">
        <f>SUMIFS((D7:D34),(A7:A34),A35)</f>
        <v>0</v>
      </c>
      <c r="E35" s="45">
        <f>SUMIFS((E7:E34),(A7:A34),A35)</f>
        <v>0</v>
      </c>
      <c r="F35" s="45">
        <f>SUMIFS((F7:F34),(A7:A34),A35)</f>
        <v>0</v>
      </c>
      <c r="G35" s="46">
        <f t="shared" si="0"/>
        <v>0</v>
      </c>
      <c r="H35" s="29" t="str">
        <f t="shared" si="1"/>
        <v/>
      </c>
      <c r="I35" s="30"/>
      <c r="J35" s="13"/>
      <c r="K35" s="13"/>
      <c r="L35" s="13"/>
      <c r="M35" s="13"/>
      <c r="N35" s="13"/>
      <c r="O35" s="13"/>
    </row>
    <row r="36" spans="1:15" s="2" customFormat="1" ht="15" customHeight="1" x14ac:dyDescent="0.25">
      <c r="A36" t="s">
        <v>21</v>
      </c>
      <c r="B36" s="13"/>
      <c r="C36" s="47"/>
      <c r="D36" s="47"/>
      <c r="E36" s="47"/>
      <c r="F36" s="47"/>
      <c r="G36" s="51">
        <f t="shared" si="0"/>
        <v>0</v>
      </c>
      <c r="H36" s="63" t="str">
        <f t="shared" si="1"/>
        <v/>
      </c>
      <c r="I36" s="34"/>
      <c r="J36" s="13"/>
      <c r="K36" s="13"/>
      <c r="L36" s="13"/>
      <c r="M36" s="13"/>
      <c r="N36" s="13"/>
      <c r="O36" s="13"/>
    </row>
    <row r="37" spans="1:15" s="2" customFormat="1" ht="15" customHeight="1" x14ac:dyDescent="0.25">
      <c r="A37" s="55" t="s">
        <v>21</v>
      </c>
      <c r="B37" s="1" t="s">
        <v>32</v>
      </c>
      <c r="C37" s="39"/>
      <c r="D37" s="40"/>
      <c r="E37" s="40"/>
      <c r="F37" s="40"/>
      <c r="G37" s="41">
        <f t="shared" si="0"/>
        <v>0</v>
      </c>
      <c r="H37" s="26" t="str">
        <f t="shared" si="1"/>
        <v/>
      </c>
      <c r="I37" s="30"/>
      <c r="J37" s="13"/>
      <c r="K37" s="13"/>
      <c r="L37" s="13"/>
      <c r="M37" s="13"/>
      <c r="N37" s="13"/>
      <c r="O37" s="13"/>
    </row>
    <row r="38" spans="1:15" s="2" customFormat="1" ht="15" customHeight="1" x14ac:dyDescent="0.25">
      <c r="A38" s="55" t="s">
        <v>21</v>
      </c>
      <c r="B38" t="s">
        <v>33</v>
      </c>
      <c r="C38" s="42"/>
      <c r="D38" s="43"/>
      <c r="E38" s="43"/>
      <c r="F38" s="43"/>
      <c r="G38" s="44">
        <f t="shared" si="0"/>
        <v>0</v>
      </c>
      <c r="H38" s="8" t="str">
        <f t="shared" si="1"/>
        <v/>
      </c>
      <c r="I38" s="34"/>
      <c r="J38" s="13"/>
      <c r="K38" s="13"/>
      <c r="L38" s="13"/>
      <c r="M38" s="13"/>
      <c r="N38" s="13"/>
      <c r="O38" s="13"/>
    </row>
    <row r="39" spans="1:15" s="2" customFormat="1" ht="15" customHeight="1" x14ac:dyDescent="0.25">
      <c r="A39" s="55" t="s">
        <v>21</v>
      </c>
      <c r="B39" s="1" t="s">
        <v>34</v>
      </c>
      <c r="C39" s="39"/>
      <c r="D39" s="40"/>
      <c r="E39" s="40"/>
      <c r="F39" s="40"/>
      <c r="G39" s="41">
        <f t="shared" si="0"/>
        <v>0</v>
      </c>
      <c r="H39" s="26" t="str">
        <f t="shared" si="1"/>
        <v/>
      </c>
      <c r="I39" s="30"/>
      <c r="J39" s="13"/>
      <c r="K39" s="13"/>
      <c r="L39" s="13"/>
      <c r="M39" s="13"/>
      <c r="N39" s="13"/>
      <c r="O39" s="13"/>
    </row>
    <row r="40" spans="1:15" s="2" customFormat="1" ht="15" customHeight="1" x14ac:dyDescent="0.25">
      <c r="A40" s="55" t="s">
        <v>21</v>
      </c>
      <c r="B40" s="13" t="s">
        <v>15</v>
      </c>
      <c r="C40" s="47">
        <f>SUMIFS((C7:C39),(A7:A39),A40)</f>
        <v>0</v>
      </c>
      <c r="D40" s="47">
        <f>SUMIFS((D7:D39),(A7:A39),A40)</f>
        <v>0</v>
      </c>
      <c r="E40" s="47">
        <f>SUMIFS((E7:E39),(A7:A39),A40)</f>
        <v>0</v>
      </c>
      <c r="F40" s="47">
        <f>SUMIFS((F7:F39),(A7:A39),A40)</f>
        <v>0</v>
      </c>
      <c r="G40" s="50">
        <f t="shared" si="0"/>
        <v>0</v>
      </c>
      <c r="H40" s="33" t="str">
        <f t="shared" si="1"/>
        <v/>
      </c>
      <c r="I40" s="34"/>
      <c r="J40" s="13"/>
      <c r="K40" s="13"/>
      <c r="L40" s="13"/>
      <c r="M40" s="13"/>
      <c r="N40" s="13"/>
      <c r="O40" s="13"/>
    </row>
    <row r="41" spans="1:15" ht="15" customHeight="1" x14ac:dyDescent="0.25">
      <c r="A41" t="s">
        <v>22</v>
      </c>
      <c r="B41" s="28"/>
      <c r="C41" s="45"/>
      <c r="D41" s="45"/>
      <c r="E41" s="45"/>
      <c r="F41" s="45"/>
      <c r="G41" s="46">
        <f t="shared" si="0"/>
        <v>0</v>
      </c>
      <c r="H41" s="29" t="str">
        <f t="shared" si="1"/>
        <v/>
      </c>
      <c r="I41" s="57"/>
    </row>
    <row r="42" spans="1:15" ht="15" customHeight="1" x14ac:dyDescent="0.25">
      <c r="A42" s="7" t="s">
        <v>22</v>
      </c>
      <c r="B42" t="s">
        <v>32</v>
      </c>
      <c r="C42" s="42"/>
      <c r="D42" s="43"/>
      <c r="E42" s="43"/>
      <c r="F42" s="43"/>
      <c r="G42" s="44">
        <f t="shared" si="0"/>
        <v>0</v>
      </c>
      <c r="H42" s="8" t="str">
        <f t="shared" si="1"/>
        <v/>
      </c>
      <c r="I42" s="38"/>
    </row>
    <row r="43" spans="1:15" ht="15" customHeight="1" x14ac:dyDescent="0.25">
      <c r="A43" s="7" t="s">
        <v>22</v>
      </c>
      <c r="B43" s="1" t="s">
        <v>33</v>
      </c>
      <c r="C43" s="39"/>
      <c r="D43" s="40"/>
      <c r="E43" s="40"/>
      <c r="F43" s="40"/>
      <c r="G43" s="41">
        <f t="shared" si="0"/>
        <v>0</v>
      </c>
      <c r="H43" s="26" t="str">
        <f t="shared" si="1"/>
        <v/>
      </c>
      <c r="I43" s="58"/>
    </row>
    <row r="44" spans="1:15" ht="15" customHeight="1" x14ac:dyDescent="0.25">
      <c r="A44" s="7" t="s">
        <v>22</v>
      </c>
      <c r="B44" t="s">
        <v>34</v>
      </c>
      <c r="C44" s="42"/>
      <c r="D44" s="43"/>
      <c r="E44" s="43"/>
      <c r="F44" s="43"/>
      <c r="G44" s="44">
        <f t="shared" si="0"/>
        <v>0</v>
      </c>
      <c r="H44" s="8" t="str">
        <f t="shared" si="1"/>
        <v/>
      </c>
      <c r="I44" s="38"/>
    </row>
    <row r="45" spans="1:15" s="2" customFormat="1" ht="15" customHeight="1" x14ac:dyDescent="0.25">
      <c r="A45" s="9" t="s">
        <v>22</v>
      </c>
      <c r="B45" s="28" t="s">
        <v>15</v>
      </c>
      <c r="C45" s="45">
        <f>SUMIFS((C7:C44),(A7:A44),A45)</f>
        <v>0</v>
      </c>
      <c r="D45" s="45">
        <f>SUMIFS((D7:D44),(A7:A44),A45)</f>
        <v>0</v>
      </c>
      <c r="E45" s="45">
        <f>SUMIFS((E7:E44),(A7:A44),A45)</f>
        <v>0</v>
      </c>
      <c r="F45" s="45">
        <f>SUMIFS((F7:F44),(A7:A44),A45)</f>
        <v>0</v>
      </c>
      <c r="G45" s="46">
        <f t="shared" si="0"/>
        <v>0</v>
      </c>
      <c r="H45" s="29" t="str">
        <f t="shared" si="1"/>
        <v/>
      </c>
      <c r="I45" s="30"/>
      <c r="J45" s="13"/>
      <c r="K45" s="13"/>
      <c r="L45" s="13"/>
      <c r="M45" s="13"/>
      <c r="N45" s="13"/>
      <c r="O45" s="13"/>
    </row>
  </sheetData>
  <sheetProtection algorithmName="SHA-512" hashValue="gkvEMWBQYISMFvnQsdUalmxHLvG1eAmJrzPAiqeCBOBM/zWX7ULll/FYJhRvc2+qz6p5iaXs+Teigvab0SQdaA==" saltValue="2GF5ARoy4Jp0jH+V+263sQ==" spinCount="100000" sheet="1" scenarios="1" formatCells="0" formatColumns="0" insertRows="0" deleteRows="0" autoFilter="0"/>
  <autoFilter ref="A5:A45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O45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8" width="15.7109375" customWidth="1"/>
    <col min="9" max="9" width="98.140625" customWidth="1"/>
  </cols>
  <sheetData>
    <row r="1" spans="1:15" ht="15" customHeight="1" x14ac:dyDescent="0.25">
      <c r="A1" s="3" t="s">
        <v>0</v>
      </c>
      <c r="B1" s="13"/>
      <c r="C1" s="13"/>
      <c r="D1" s="13"/>
      <c r="E1" s="13"/>
      <c r="F1" s="13"/>
    </row>
    <row r="2" spans="1:15" ht="15" customHeight="1" x14ac:dyDescent="0.25">
      <c r="B2" s="103" t="s">
        <v>35</v>
      </c>
      <c r="C2" s="103"/>
      <c r="D2" s="103"/>
      <c r="E2" s="103"/>
      <c r="F2" s="103"/>
      <c r="G2" s="103"/>
      <c r="H2" s="103"/>
      <c r="I2" s="103"/>
    </row>
    <row r="3" spans="1:15" ht="15" customHeight="1" x14ac:dyDescent="0.25">
      <c r="B3" s="103"/>
      <c r="C3" s="103"/>
      <c r="D3" s="103"/>
      <c r="E3" s="103"/>
      <c r="F3" s="103"/>
      <c r="G3" s="103"/>
      <c r="H3" s="103"/>
      <c r="I3" s="103"/>
    </row>
    <row r="5" spans="1:15" ht="15" customHeight="1" x14ac:dyDescent="0.25">
      <c r="A5" t="s">
        <v>2</v>
      </c>
      <c r="C5" s="23">
        <v>2020</v>
      </c>
      <c r="D5" s="23">
        <v>2019</v>
      </c>
      <c r="E5" s="23">
        <v>2018</v>
      </c>
      <c r="F5" s="23">
        <v>2017</v>
      </c>
      <c r="G5" s="20" t="s">
        <v>3</v>
      </c>
      <c r="H5" s="20" t="s">
        <v>4</v>
      </c>
      <c r="I5" s="101" t="s">
        <v>5</v>
      </c>
    </row>
    <row r="6" spans="1:15" ht="15" customHeight="1" x14ac:dyDescent="0.25">
      <c r="A6" t="s">
        <v>6</v>
      </c>
      <c r="B6" s="13"/>
      <c r="C6" s="13"/>
      <c r="D6" s="13"/>
      <c r="E6" s="13"/>
      <c r="F6" s="13"/>
    </row>
    <row r="7" spans="1:15" ht="15" customHeight="1" x14ac:dyDescent="0.25">
      <c r="A7" s="7" t="s">
        <v>6</v>
      </c>
      <c r="B7" s="1" t="s">
        <v>36</v>
      </c>
      <c r="C7" s="39"/>
      <c r="D7" s="40"/>
      <c r="E7" s="40"/>
      <c r="F7" s="40"/>
      <c r="G7" s="41">
        <f t="shared" ref="G7:G45" si="0">IF(ISERROR(C7- D7)=TRUE,"",C7 - D7)</f>
        <v>0</v>
      </c>
      <c r="H7" s="26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7"/>
    </row>
    <row r="8" spans="1:15" ht="15" customHeight="1" x14ac:dyDescent="0.25">
      <c r="A8" s="7" t="s">
        <v>6</v>
      </c>
      <c r="B8" t="s">
        <v>37</v>
      </c>
      <c r="C8" s="42">
        <v>250</v>
      </c>
      <c r="D8" s="43">
        <v>436</v>
      </c>
      <c r="E8" s="43">
        <v>136</v>
      </c>
      <c r="F8" s="43">
        <v>15.273922666666666</v>
      </c>
      <c r="G8" s="44">
        <f t="shared" si="0"/>
        <v>-186</v>
      </c>
      <c r="H8" s="8" t="str">
        <f t="shared" si="1"/>
        <v>-42,7%▼</v>
      </c>
      <c r="I8" s="35"/>
    </row>
    <row r="9" spans="1:15" s="108" customFormat="1" ht="15" customHeight="1" x14ac:dyDescent="0.25">
      <c r="A9" s="110" t="s">
        <v>6</v>
      </c>
      <c r="B9" s="106" t="s">
        <v>38</v>
      </c>
      <c r="C9" s="39">
        <v>181</v>
      </c>
      <c r="D9" s="107">
        <v>134</v>
      </c>
      <c r="E9" s="107">
        <v>119</v>
      </c>
      <c r="F9" s="107">
        <v>97.252100000000013</v>
      </c>
      <c r="G9" s="112">
        <f t="shared" si="0"/>
        <v>47</v>
      </c>
      <c r="H9" s="113" t="str">
        <f t="shared" si="1"/>
        <v>35,1%▲</v>
      </c>
      <c r="I9" s="27"/>
    </row>
    <row r="10" spans="1:15" s="2" customFormat="1" ht="15" customHeight="1" x14ac:dyDescent="0.25">
      <c r="A10" s="9" t="s">
        <v>6</v>
      </c>
      <c r="B10" s="13" t="s">
        <v>15</v>
      </c>
      <c r="C10" s="47">
        <f>SUMIFS((C7:C9),(A7:A9),A10)</f>
        <v>431</v>
      </c>
      <c r="D10" s="47">
        <f>SUMIFS((D7:D9),(A7:A9),A10)</f>
        <v>570</v>
      </c>
      <c r="E10" s="47">
        <f>SUMIFS((E7:E9),(A7:A9),A10)</f>
        <v>255</v>
      </c>
      <c r="F10" s="47">
        <f>SUMIFS((F7:F9),(A7:A9),A10)</f>
        <v>112.52602266666668</v>
      </c>
      <c r="G10" s="50">
        <f t="shared" si="0"/>
        <v>-139</v>
      </c>
      <c r="H10" s="33" t="str">
        <f t="shared" si="1"/>
        <v>-24,4%▼</v>
      </c>
      <c r="I10" s="34"/>
      <c r="J10" s="13"/>
      <c r="K10" s="13"/>
      <c r="L10" s="13"/>
      <c r="M10" s="13"/>
      <c r="N10" s="13"/>
      <c r="O10" s="13"/>
    </row>
    <row r="11" spans="1:15" ht="15" customHeight="1" x14ac:dyDescent="0.25">
      <c r="A11" t="s">
        <v>16</v>
      </c>
      <c r="B11" s="1"/>
      <c r="C11" s="40"/>
      <c r="D11" s="40"/>
      <c r="E11" s="40"/>
      <c r="F11" s="40"/>
      <c r="G11" s="41">
        <f t="shared" si="0"/>
        <v>0</v>
      </c>
      <c r="H11" s="26" t="str">
        <f t="shared" si="1"/>
        <v/>
      </c>
      <c r="I11" s="1"/>
    </row>
    <row r="12" spans="1:15" ht="15" customHeight="1" x14ac:dyDescent="0.25">
      <c r="A12" s="7" t="s">
        <v>16</v>
      </c>
      <c r="B12" t="s">
        <v>36</v>
      </c>
      <c r="C12" s="42"/>
      <c r="D12" s="43"/>
      <c r="E12" s="43"/>
      <c r="F12" s="43"/>
      <c r="G12" s="44">
        <f t="shared" si="0"/>
        <v>0</v>
      </c>
      <c r="H12" s="8" t="str">
        <f t="shared" si="1"/>
        <v/>
      </c>
      <c r="I12" s="35"/>
    </row>
    <row r="13" spans="1:15" s="1" customFormat="1" ht="15" customHeight="1" x14ac:dyDescent="0.25">
      <c r="A13" s="7" t="s">
        <v>16</v>
      </c>
      <c r="B13" s="1" t="s">
        <v>37</v>
      </c>
      <c r="C13" s="39">
        <v>1738</v>
      </c>
      <c r="D13" s="40">
        <v>867</v>
      </c>
      <c r="E13" s="40">
        <v>1161</v>
      </c>
      <c r="F13" s="40">
        <v>1306.392612677</v>
      </c>
      <c r="G13" s="41">
        <f t="shared" si="0"/>
        <v>871</v>
      </c>
      <c r="H13" s="26" t="str">
        <f t="shared" si="1"/>
        <v>100,5%▲</v>
      </c>
      <c r="I13" s="27"/>
    </row>
    <row r="14" spans="1:15" ht="15" customHeight="1" x14ac:dyDescent="0.25">
      <c r="A14" s="7" t="s">
        <v>16</v>
      </c>
      <c r="B14" t="s">
        <v>38</v>
      </c>
      <c r="C14" s="42">
        <v>899</v>
      </c>
      <c r="D14" s="43">
        <v>483</v>
      </c>
      <c r="E14" s="43">
        <v>581</v>
      </c>
      <c r="F14" s="43">
        <v>1049.78955</v>
      </c>
      <c r="G14" s="44">
        <f t="shared" si="0"/>
        <v>416</v>
      </c>
      <c r="H14" s="8" t="str">
        <f t="shared" si="1"/>
        <v>86,1%▲</v>
      </c>
      <c r="I14" s="35"/>
    </row>
    <row r="15" spans="1:15" s="2" customFormat="1" ht="15" customHeight="1" x14ac:dyDescent="0.25">
      <c r="A15" s="9" t="s">
        <v>16</v>
      </c>
      <c r="B15" s="28" t="s">
        <v>15</v>
      </c>
      <c r="C15" s="45">
        <f>SUMIFS((C7:C14),(A7:A14),A15)</f>
        <v>2637</v>
      </c>
      <c r="D15" s="45">
        <f>SUMIFS((D7:D14),(A7:A14),A15)</f>
        <v>1350</v>
      </c>
      <c r="E15" s="45">
        <f>SUMIFS((E7:E14),(A7:A14),A15)</f>
        <v>1742</v>
      </c>
      <c r="F15" s="45">
        <f>SUMIFS((F7:F14),(A7:A14),A15)</f>
        <v>2356.1821626769997</v>
      </c>
      <c r="G15" s="46">
        <f t="shared" si="0"/>
        <v>1287</v>
      </c>
      <c r="H15" s="29" t="str">
        <f t="shared" si="1"/>
        <v>95,3%▲</v>
      </c>
      <c r="I15" s="30"/>
      <c r="J15" s="13"/>
      <c r="K15" s="13"/>
      <c r="L15" s="13"/>
      <c r="M15" s="13"/>
      <c r="N15" s="13"/>
      <c r="O15" s="13"/>
    </row>
    <row r="16" spans="1:15" ht="15" customHeight="1" x14ac:dyDescent="0.25">
      <c r="A16" t="s">
        <v>17</v>
      </c>
      <c r="C16" s="43"/>
      <c r="D16" s="43"/>
      <c r="E16" s="43"/>
      <c r="F16" s="43"/>
      <c r="G16" s="44">
        <f t="shared" si="0"/>
        <v>0</v>
      </c>
      <c r="H16" s="8" t="str">
        <f t="shared" si="1"/>
        <v/>
      </c>
    </row>
    <row r="17" spans="1:15" ht="15" customHeight="1" x14ac:dyDescent="0.25">
      <c r="A17" s="7" t="s">
        <v>17</v>
      </c>
      <c r="B17" s="1" t="s">
        <v>36</v>
      </c>
      <c r="C17" s="39"/>
      <c r="D17" s="40"/>
      <c r="E17" s="40"/>
      <c r="F17" s="40"/>
      <c r="G17" s="41">
        <f t="shared" si="0"/>
        <v>0</v>
      </c>
      <c r="H17" s="26" t="str">
        <f t="shared" si="1"/>
        <v/>
      </c>
      <c r="I17" s="27"/>
    </row>
    <row r="18" spans="1:15" ht="15" customHeight="1" x14ac:dyDescent="0.25">
      <c r="A18" s="7" t="s">
        <v>17</v>
      </c>
      <c r="B18" t="s">
        <v>37</v>
      </c>
      <c r="C18" s="42">
        <v>1619</v>
      </c>
      <c r="D18" s="43">
        <v>1765</v>
      </c>
      <c r="E18" s="43">
        <v>1938</v>
      </c>
      <c r="F18" s="43">
        <v>2704.8098500000001</v>
      </c>
      <c r="G18" s="44">
        <f t="shared" si="0"/>
        <v>-146</v>
      </c>
      <c r="H18" s="8" t="str">
        <f t="shared" si="1"/>
        <v>-8,3%▼</v>
      </c>
      <c r="I18" s="35"/>
    </row>
    <row r="19" spans="1:15" ht="15" customHeight="1" x14ac:dyDescent="0.25">
      <c r="A19" s="7" t="s">
        <v>17</v>
      </c>
      <c r="B19" s="1" t="s">
        <v>38</v>
      </c>
      <c r="C19" s="39">
        <v>1965</v>
      </c>
      <c r="D19" s="40">
        <v>777</v>
      </c>
      <c r="E19" s="40">
        <v>2062</v>
      </c>
      <c r="F19" s="40">
        <v>2321.3509399999998</v>
      </c>
      <c r="G19" s="41">
        <f t="shared" si="0"/>
        <v>1188</v>
      </c>
      <c r="H19" s="26" t="str">
        <f t="shared" si="1"/>
        <v>152,9%▲</v>
      </c>
      <c r="I19" s="27"/>
    </row>
    <row r="20" spans="1:15" s="2" customFormat="1" ht="15" customHeight="1" x14ac:dyDescent="0.25">
      <c r="A20" s="9" t="s">
        <v>17</v>
      </c>
      <c r="B20" s="13" t="s">
        <v>15</v>
      </c>
      <c r="C20" s="47">
        <f>SUMIFS((C7:C19),(A7:A19),A20)</f>
        <v>3584</v>
      </c>
      <c r="D20" s="47">
        <f>SUMIFS((D7:D19),(A7:A19),A20)</f>
        <v>2542</v>
      </c>
      <c r="E20" s="47">
        <f>SUMIFS((E7:E19),(A7:A19),A20)</f>
        <v>4000</v>
      </c>
      <c r="F20" s="47">
        <f>SUMIFS((F7:F19),(A7:A19),A20)</f>
        <v>5026.1607899999999</v>
      </c>
      <c r="G20" s="50">
        <f t="shared" si="0"/>
        <v>1042</v>
      </c>
      <c r="H20" s="33" t="str">
        <f t="shared" si="1"/>
        <v>41,0%▲</v>
      </c>
      <c r="I20" s="34"/>
      <c r="J20" s="13"/>
      <c r="K20" s="13"/>
      <c r="L20" s="13"/>
      <c r="M20" s="13"/>
      <c r="N20" s="13"/>
      <c r="O20" s="13"/>
    </row>
    <row r="21" spans="1:15" ht="15" customHeight="1" x14ac:dyDescent="0.25">
      <c r="A21" t="s">
        <v>30</v>
      </c>
      <c r="B21" s="1"/>
      <c r="C21" s="40"/>
      <c r="D21" s="40"/>
      <c r="E21" s="40"/>
      <c r="F21" s="40"/>
      <c r="G21" s="41">
        <f t="shared" si="0"/>
        <v>0</v>
      </c>
      <c r="H21" s="26" t="str">
        <f t="shared" si="1"/>
        <v/>
      </c>
      <c r="I21" s="1"/>
    </row>
    <row r="22" spans="1:15" ht="15" customHeight="1" x14ac:dyDescent="0.25">
      <c r="A22" s="7" t="s">
        <v>30</v>
      </c>
      <c r="B22" t="s">
        <v>36</v>
      </c>
      <c r="C22" s="42"/>
      <c r="D22" s="43"/>
      <c r="E22" s="43"/>
      <c r="F22" s="43"/>
      <c r="G22" s="44">
        <f t="shared" si="0"/>
        <v>0</v>
      </c>
      <c r="H22" s="8" t="str">
        <f t="shared" si="1"/>
        <v/>
      </c>
      <c r="I22" s="35"/>
    </row>
    <row r="23" spans="1:15" ht="15" customHeight="1" x14ac:dyDescent="0.25">
      <c r="A23" s="7" t="s">
        <v>30</v>
      </c>
      <c r="B23" s="1" t="s">
        <v>37</v>
      </c>
      <c r="C23" s="39">
        <v>9278</v>
      </c>
      <c r="D23" s="40">
        <v>13629</v>
      </c>
      <c r="E23" s="40">
        <v>10394</v>
      </c>
      <c r="F23" s="40">
        <v>8123.1124371770438</v>
      </c>
      <c r="G23" s="41">
        <f t="shared" si="0"/>
        <v>-4351</v>
      </c>
      <c r="H23" s="26" t="str">
        <f t="shared" si="1"/>
        <v>-31,9%▼</v>
      </c>
      <c r="I23" s="27"/>
    </row>
    <row r="24" spans="1:15" ht="15" customHeight="1" x14ac:dyDescent="0.25">
      <c r="A24" s="7" t="s">
        <v>30</v>
      </c>
      <c r="B24" t="s">
        <v>38</v>
      </c>
      <c r="C24" s="42">
        <v>31134</v>
      </c>
      <c r="D24" s="43">
        <v>32081</v>
      </c>
      <c r="E24" s="43">
        <v>22401</v>
      </c>
      <c r="F24" s="43">
        <v>18168.225440000002</v>
      </c>
      <c r="G24" s="44">
        <f t="shared" si="0"/>
        <v>-947</v>
      </c>
      <c r="H24" s="8" t="str">
        <f t="shared" si="1"/>
        <v>-3,0%</v>
      </c>
      <c r="I24" s="35"/>
    </row>
    <row r="25" spans="1:15" s="2" customFormat="1" ht="15" customHeight="1" x14ac:dyDescent="0.25">
      <c r="A25" s="9" t="s">
        <v>30</v>
      </c>
      <c r="B25" s="28" t="s">
        <v>15</v>
      </c>
      <c r="C25" s="45">
        <f>SUMIFS((C7:C24),(A7:A24),A25)</f>
        <v>40412</v>
      </c>
      <c r="D25" s="45">
        <f>SUMIFS((D7:D24),(A7:A24),A25)</f>
        <v>45710</v>
      </c>
      <c r="E25" s="45">
        <f>SUMIFS((E7:E24),(A7:A24),A25)</f>
        <v>32795</v>
      </c>
      <c r="F25" s="45">
        <f>SUMIFS((F7:F24),(A7:A24),A25)</f>
        <v>26291.337877177044</v>
      </c>
      <c r="G25" s="46">
        <f t="shared" si="0"/>
        <v>-5298</v>
      </c>
      <c r="H25" s="29" t="str">
        <f t="shared" si="1"/>
        <v>-11,6%▼</v>
      </c>
      <c r="I25" s="30"/>
      <c r="J25" s="13"/>
      <c r="K25" s="13"/>
      <c r="L25" s="13"/>
      <c r="M25" s="13"/>
      <c r="N25" s="13"/>
      <c r="O25" s="13"/>
    </row>
    <row r="26" spans="1:15" ht="15" customHeight="1" x14ac:dyDescent="0.25">
      <c r="A26" t="s">
        <v>19</v>
      </c>
      <c r="C26" s="43"/>
      <c r="D26" s="43"/>
      <c r="E26" s="43"/>
      <c r="F26" s="43"/>
      <c r="G26" s="44">
        <f t="shared" si="0"/>
        <v>0</v>
      </c>
      <c r="H26" s="8" t="str">
        <f t="shared" si="1"/>
        <v/>
      </c>
    </row>
    <row r="27" spans="1:15" ht="15" customHeight="1" x14ac:dyDescent="0.25">
      <c r="A27" s="7" t="s">
        <v>19</v>
      </c>
      <c r="B27" s="1" t="s">
        <v>36</v>
      </c>
      <c r="C27" s="39"/>
      <c r="D27" s="40"/>
      <c r="E27" s="40"/>
      <c r="F27" s="40"/>
      <c r="G27" s="41">
        <f t="shared" si="0"/>
        <v>0</v>
      </c>
      <c r="H27" s="26" t="str">
        <f t="shared" si="1"/>
        <v/>
      </c>
      <c r="I27" s="27"/>
    </row>
    <row r="28" spans="1:15" ht="15" customHeight="1" x14ac:dyDescent="0.25">
      <c r="A28" s="7" t="s">
        <v>19</v>
      </c>
      <c r="B28" t="s">
        <v>37</v>
      </c>
      <c r="C28" s="42"/>
      <c r="D28" s="43">
        <v>0</v>
      </c>
      <c r="E28" s="43">
        <v>0</v>
      </c>
      <c r="F28" s="43">
        <v>0</v>
      </c>
      <c r="G28" s="44">
        <f t="shared" si="0"/>
        <v>0</v>
      </c>
      <c r="H28" s="8" t="str">
        <f t="shared" si="1"/>
        <v/>
      </c>
      <c r="I28" s="35"/>
    </row>
    <row r="29" spans="1:15" ht="15" customHeight="1" x14ac:dyDescent="0.25">
      <c r="A29" s="7" t="s">
        <v>19</v>
      </c>
      <c r="B29" s="1" t="s">
        <v>38</v>
      </c>
      <c r="C29" s="39">
        <v>181</v>
      </c>
      <c r="D29" s="40">
        <v>73</v>
      </c>
      <c r="E29" s="40">
        <v>79</v>
      </c>
      <c r="F29" s="40">
        <v>500.47399999999999</v>
      </c>
      <c r="G29" s="41">
        <f t="shared" si="0"/>
        <v>108</v>
      </c>
      <c r="H29" s="26" t="str">
        <f t="shared" si="1"/>
        <v>147,9%▲</v>
      </c>
      <c r="I29" s="27"/>
    </row>
    <row r="30" spans="1:15" s="2" customFormat="1" ht="15" customHeight="1" x14ac:dyDescent="0.25">
      <c r="A30" s="9" t="s">
        <v>19</v>
      </c>
      <c r="B30" s="13" t="s">
        <v>15</v>
      </c>
      <c r="C30" s="47">
        <f>SUMIFS((C7:C29),(A7:A29),A30)</f>
        <v>181</v>
      </c>
      <c r="D30" s="47">
        <f>SUMIFS((D7:D29),(A7:A29),A30)</f>
        <v>73</v>
      </c>
      <c r="E30" s="47">
        <f>SUMIFS((E7:E29),(A7:A29),A30)</f>
        <v>79</v>
      </c>
      <c r="F30" s="47">
        <f>SUMIFS((F7:F29),(A7:A29),A30)</f>
        <v>500.47399999999999</v>
      </c>
      <c r="G30" s="50">
        <f t="shared" si="0"/>
        <v>108</v>
      </c>
      <c r="H30" s="33" t="str">
        <f t="shared" si="1"/>
        <v>147,9%▲</v>
      </c>
      <c r="I30" s="34"/>
      <c r="J30" s="13"/>
      <c r="K30" s="13"/>
      <c r="L30" s="13"/>
      <c r="M30" s="13"/>
      <c r="N30" s="13"/>
      <c r="O30" s="13"/>
    </row>
    <row r="31" spans="1:15" ht="15" customHeight="1" x14ac:dyDescent="0.25">
      <c r="A31" t="s">
        <v>20</v>
      </c>
      <c r="B31" s="1"/>
      <c r="C31" s="40"/>
      <c r="D31" s="40"/>
      <c r="E31" s="40"/>
      <c r="F31" s="40"/>
      <c r="G31" s="41">
        <f t="shared" si="0"/>
        <v>0</v>
      </c>
      <c r="H31" s="26" t="str">
        <f t="shared" si="1"/>
        <v/>
      </c>
      <c r="I31" s="1"/>
    </row>
    <row r="32" spans="1:15" ht="15" customHeight="1" x14ac:dyDescent="0.25">
      <c r="A32" s="7" t="s">
        <v>20</v>
      </c>
      <c r="B32" t="s">
        <v>36</v>
      </c>
      <c r="C32" s="42"/>
      <c r="D32" s="43"/>
      <c r="E32" s="43"/>
      <c r="F32" s="43"/>
      <c r="G32" s="44">
        <f t="shared" si="0"/>
        <v>0</v>
      </c>
      <c r="H32" s="8" t="str">
        <f t="shared" si="1"/>
        <v/>
      </c>
      <c r="I32" s="35"/>
    </row>
    <row r="33" spans="1:15" ht="15" customHeight="1" x14ac:dyDescent="0.25">
      <c r="A33" s="7" t="s">
        <v>20</v>
      </c>
      <c r="B33" s="1" t="s">
        <v>37</v>
      </c>
      <c r="C33" s="39"/>
      <c r="D33" s="40"/>
      <c r="E33" s="40"/>
      <c r="F33" s="40"/>
      <c r="G33" s="41">
        <f t="shared" si="0"/>
        <v>0</v>
      </c>
      <c r="H33" s="26" t="str">
        <f t="shared" si="1"/>
        <v/>
      </c>
      <c r="I33" s="27"/>
    </row>
    <row r="34" spans="1:15" ht="15" customHeight="1" x14ac:dyDescent="0.25">
      <c r="A34" s="7" t="s">
        <v>20</v>
      </c>
      <c r="B34" t="s">
        <v>38</v>
      </c>
      <c r="C34" s="42"/>
      <c r="D34" s="43"/>
      <c r="E34" s="43"/>
      <c r="F34" s="43"/>
      <c r="G34" s="44">
        <f t="shared" si="0"/>
        <v>0</v>
      </c>
      <c r="H34" s="8" t="str">
        <f t="shared" si="1"/>
        <v/>
      </c>
      <c r="I34" s="35"/>
    </row>
    <row r="35" spans="1:15" s="2" customFormat="1" ht="15" customHeight="1" x14ac:dyDescent="0.25">
      <c r="A35" s="9" t="s">
        <v>20</v>
      </c>
      <c r="B35" s="28" t="s">
        <v>15</v>
      </c>
      <c r="C35" s="45">
        <f>SUMIFS((C7:C34),(A7:A34),A35)</f>
        <v>0</v>
      </c>
      <c r="D35" s="45">
        <f>SUMIFS((D7:D34),(A7:A34),A35)</f>
        <v>0</v>
      </c>
      <c r="E35" s="45">
        <f>SUMIFS((E7:E34),(A7:A34),A35)</f>
        <v>0</v>
      </c>
      <c r="F35" s="45">
        <f>SUMIFS((F7:F34),(A7:A34),A35)</f>
        <v>0</v>
      </c>
      <c r="G35" s="46">
        <f t="shared" si="0"/>
        <v>0</v>
      </c>
      <c r="H35" s="29" t="str">
        <f t="shared" si="1"/>
        <v/>
      </c>
      <c r="I35" s="30"/>
      <c r="J35" s="13"/>
      <c r="K35" s="13"/>
      <c r="L35" s="13"/>
      <c r="M35" s="13"/>
      <c r="N35" s="13"/>
      <c r="O35" s="13"/>
    </row>
    <row r="36" spans="1:15" s="2" customFormat="1" ht="15" customHeight="1" x14ac:dyDescent="0.25">
      <c r="A36" t="s">
        <v>21</v>
      </c>
      <c r="B36"/>
      <c r="C36" s="43"/>
      <c r="D36" s="43"/>
      <c r="E36" s="43"/>
      <c r="F36" s="43"/>
      <c r="G36" s="44">
        <f t="shared" si="0"/>
        <v>0</v>
      </c>
      <c r="H36" s="8" t="str">
        <f t="shared" si="1"/>
        <v/>
      </c>
      <c r="I36" s="34"/>
      <c r="J36" s="13"/>
      <c r="K36" s="13"/>
      <c r="L36" s="13"/>
      <c r="M36" s="13"/>
      <c r="N36" s="13"/>
      <c r="O36" s="13"/>
    </row>
    <row r="37" spans="1:15" s="2" customFormat="1" ht="15" customHeight="1" x14ac:dyDescent="0.25">
      <c r="A37" s="55" t="s">
        <v>21</v>
      </c>
      <c r="B37" s="1" t="s">
        <v>36</v>
      </c>
      <c r="C37" s="39"/>
      <c r="D37" s="40"/>
      <c r="E37" s="40"/>
      <c r="F37" s="40"/>
      <c r="G37" s="41">
        <f t="shared" si="0"/>
        <v>0</v>
      </c>
      <c r="H37" s="26" t="str">
        <f t="shared" si="1"/>
        <v/>
      </c>
      <c r="I37" s="30"/>
      <c r="J37" s="13"/>
      <c r="K37" s="13"/>
      <c r="L37" s="13"/>
      <c r="M37" s="13"/>
      <c r="N37" s="13"/>
      <c r="O37" s="13"/>
    </row>
    <row r="38" spans="1:15" s="2" customFormat="1" ht="15" customHeight="1" x14ac:dyDescent="0.25">
      <c r="A38" s="55" t="s">
        <v>21</v>
      </c>
      <c r="B38" t="s">
        <v>37</v>
      </c>
      <c r="C38" s="42"/>
      <c r="D38" s="43"/>
      <c r="E38" s="43"/>
      <c r="F38" s="43"/>
      <c r="G38" s="44">
        <f t="shared" si="0"/>
        <v>0</v>
      </c>
      <c r="H38" s="8" t="str">
        <f t="shared" si="1"/>
        <v/>
      </c>
      <c r="I38" s="34"/>
      <c r="J38" s="13"/>
      <c r="K38" s="13"/>
      <c r="L38" s="13"/>
      <c r="M38" s="13"/>
      <c r="N38" s="13"/>
      <c r="O38" s="13"/>
    </row>
    <row r="39" spans="1:15" s="2" customFormat="1" ht="15" customHeight="1" x14ac:dyDescent="0.25">
      <c r="A39" s="55" t="s">
        <v>21</v>
      </c>
      <c r="B39" s="1" t="s">
        <v>38</v>
      </c>
      <c r="C39" s="39"/>
      <c r="D39" s="40"/>
      <c r="E39" s="40"/>
      <c r="F39" s="40"/>
      <c r="G39" s="41">
        <f t="shared" si="0"/>
        <v>0</v>
      </c>
      <c r="H39" s="26" t="str">
        <f t="shared" si="1"/>
        <v/>
      </c>
      <c r="I39" s="30"/>
      <c r="J39" s="13"/>
      <c r="K39" s="13"/>
      <c r="L39" s="13"/>
      <c r="M39" s="13"/>
      <c r="N39" s="13"/>
      <c r="O39" s="13"/>
    </row>
    <row r="40" spans="1:15" s="2" customFormat="1" ht="15" customHeight="1" x14ac:dyDescent="0.25">
      <c r="A40" s="55" t="s">
        <v>21</v>
      </c>
      <c r="B40" s="13" t="s">
        <v>15</v>
      </c>
      <c r="C40" s="47">
        <f>SUMIFS((C7:C39),(A7:A39),A40)</f>
        <v>0</v>
      </c>
      <c r="D40" s="47">
        <f>SUMIFS((D7:D39),(A7:A39),A40)</f>
        <v>0</v>
      </c>
      <c r="E40" s="47">
        <f>SUMIFS((E7:E39),(A7:A39),A40)</f>
        <v>0</v>
      </c>
      <c r="F40" s="47">
        <f>SUMIFS((F7:F39),(A7:A39),A40)</f>
        <v>0</v>
      </c>
      <c r="G40" s="50">
        <f t="shared" si="0"/>
        <v>0</v>
      </c>
      <c r="H40" s="33" t="str">
        <f t="shared" si="1"/>
        <v/>
      </c>
      <c r="I40" s="34"/>
      <c r="J40" s="13"/>
      <c r="K40" s="13"/>
      <c r="L40" s="13"/>
      <c r="M40" s="13"/>
      <c r="N40" s="13"/>
      <c r="O40" s="13"/>
    </row>
    <row r="41" spans="1:15" ht="15" customHeight="1" x14ac:dyDescent="0.25">
      <c r="A41" t="s">
        <v>22</v>
      </c>
      <c r="B41" s="1"/>
      <c r="C41" s="40"/>
      <c r="D41" s="40"/>
      <c r="E41" s="40"/>
      <c r="F41" s="40"/>
      <c r="G41" s="41">
        <f t="shared" si="0"/>
        <v>0</v>
      </c>
      <c r="H41" s="26" t="str">
        <f t="shared" si="1"/>
        <v/>
      </c>
      <c r="I41" s="1"/>
    </row>
    <row r="42" spans="1:15" ht="15" customHeight="1" x14ac:dyDescent="0.25">
      <c r="A42" s="7" t="s">
        <v>22</v>
      </c>
      <c r="B42" t="s">
        <v>36</v>
      </c>
      <c r="C42" s="42"/>
      <c r="D42" s="43"/>
      <c r="E42" s="43"/>
      <c r="F42" s="43"/>
      <c r="G42" s="44">
        <f t="shared" si="0"/>
        <v>0</v>
      </c>
      <c r="H42" s="8" t="str">
        <f t="shared" si="1"/>
        <v/>
      </c>
      <c r="I42" s="35"/>
    </row>
    <row r="43" spans="1:15" s="108" customFormat="1" ht="15" customHeight="1" x14ac:dyDescent="0.25">
      <c r="A43" s="110" t="s">
        <v>22</v>
      </c>
      <c r="B43" s="106" t="s">
        <v>37</v>
      </c>
      <c r="C43" s="39">
        <v>183559</v>
      </c>
      <c r="D43" s="107">
        <v>68741</v>
      </c>
      <c r="E43" s="107">
        <v>72164</v>
      </c>
      <c r="F43" s="107">
        <v>7729</v>
      </c>
      <c r="G43" s="112">
        <f t="shared" si="0"/>
        <v>114818</v>
      </c>
      <c r="H43" s="113" t="str">
        <f t="shared" si="1"/>
        <v>167,0%▲</v>
      </c>
      <c r="I43" s="27"/>
    </row>
    <row r="44" spans="1:15" ht="15" customHeight="1" x14ac:dyDescent="0.25">
      <c r="A44" s="7" t="s">
        <v>22</v>
      </c>
      <c r="B44" t="s">
        <v>38</v>
      </c>
      <c r="C44" s="42"/>
      <c r="D44" s="43"/>
      <c r="E44" s="43"/>
      <c r="F44" s="43"/>
      <c r="G44" s="44">
        <f t="shared" si="0"/>
        <v>0</v>
      </c>
      <c r="H44" s="8" t="str">
        <f t="shared" si="1"/>
        <v/>
      </c>
      <c r="I44" s="35"/>
    </row>
    <row r="45" spans="1:15" s="2" customFormat="1" ht="15" customHeight="1" x14ac:dyDescent="0.25">
      <c r="A45" s="9" t="s">
        <v>22</v>
      </c>
      <c r="B45" s="28" t="s">
        <v>15</v>
      </c>
      <c r="C45" s="45">
        <f>SUMIFS((C7:C44),(A7:A44),A45)</f>
        <v>183559</v>
      </c>
      <c r="D45" s="45">
        <f>SUMIFS((D7:D44),(A7:A44),A45)</f>
        <v>68741</v>
      </c>
      <c r="E45" s="45">
        <f>SUMIFS((E7:E44),(A7:A44),A45)</f>
        <v>72164</v>
      </c>
      <c r="F45" s="45">
        <f>SUMIFS((F7:F44),(A7:A44),A45)</f>
        <v>7729</v>
      </c>
      <c r="G45" s="46">
        <f t="shared" si="0"/>
        <v>114818</v>
      </c>
      <c r="H45" s="26" t="str">
        <f t="shared" si="1"/>
        <v>167,0%▲</v>
      </c>
      <c r="I45" s="30"/>
      <c r="J45" s="13"/>
      <c r="K45" s="13"/>
      <c r="L45" s="13"/>
      <c r="M45" s="13"/>
      <c r="N45" s="13"/>
      <c r="O45" s="13"/>
    </row>
  </sheetData>
  <sheetProtection algorithmName="SHA-512" hashValue="qHZ+DzuvX+t4ZK6cYr2CqMTl9mm4aGtEb+1YVl4XTXotVNBGU/VKVE/9lPzv0iuvCrEsz9ZQ7G95IX6DZX/UzA==" saltValue="utGOwfK1HbqLrk+lmCMcHw==" spinCount="100000" sheet="1" scenarios="1" formatCells="0" formatColumns="0" insertRows="0" deleteRows="0" autoFilter="0"/>
  <autoFilter ref="A5:A45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pageSetUpPr fitToPage="1"/>
  </sheetPr>
  <dimension ref="A1:I349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84" bestFit="1" customWidth="1"/>
    <col min="3" max="8" width="15.7109375" customWidth="1"/>
    <col min="9" max="9" width="60.28515625" customWidth="1"/>
  </cols>
  <sheetData>
    <row r="1" spans="1:9" ht="15" customHeight="1" x14ac:dyDescent="0.25">
      <c r="A1" s="17" t="s">
        <v>0</v>
      </c>
      <c r="B1" s="13"/>
      <c r="C1" s="13"/>
      <c r="D1" s="13"/>
      <c r="E1" s="13"/>
      <c r="F1" s="13"/>
    </row>
    <row r="2" spans="1:9" ht="15" customHeight="1" x14ac:dyDescent="0.25">
      <c r="A2" s="18"/>
      <c r="B2" s="103" t="s">
        <v>39</v>
      </c>
      <c r="C2" s="103"/>
      <c r="D2" s="103"/>
      <c r="E2" s="103"/>
      <c r="F2" s="103"/>
      <c r="G2" s="103"/>
      <c r="H2" s="103"/>
      <c r="I2" s="103"/>
    </row>
    <row r="3" spans="1:9" ht="15" customHeight="1" x14ac:dyDescent="0.25">
      <c r="A3" s="18"/>
      <c r="B3" s="103"/>
      <c r="C3" s="103"/>
      <c r="D3" s="103"/>
      <c r="E3" s="103"/>
      <c r="F3" s="103"/>
      <c r="G3" s="103"/>
      <c r="H3" s="103"/>
      <c r="I3" s="103"/>
    </row>
    <row r="4" spans="1:9" ht="15" customHeight="1" x14ac:dyDescent="0.25">
      <c r="A4" s="18"/>
    </row>
    <row r="5" spans="1:9" ht="15" customHeight="1" x14ac:dyDescent="0.25">
      <c r="A5" s="19" t="s">
        <v>2</v>
      </c>
      <c r="C5" s="23">
        <v>2020</v>
      </c>
      <c r="D5" s="23">
        <v>2019</v>
      </c>
      <c r="E5" s="23">
        <v>2018</v>
      </c>
      <c r="F5" s="23">
        <v>2017</v>
      </c>
      <c r="G5" s="20" t="s">
        <v>3</v>
      </c>
      <c r="H5" s="20" t="s">
        <v>4</v>
      </c>
      <c r="I5" s="101" t="s">
        <v>5</v>
      </c>
    </row>
    <row r="6" spans="1:9" ht="15" customHeight="1" x14ac:dyDescent="0.25">
      <c r="A6" s="36" t="s">
        <v>6</v>
      </c>
      <c r="B6" s="13"/>
      <c r="C6" s="13"/>
      <c r="D6" s="13"/>
      <c r="E6" s="13"/>
      <c r="F6" s="13"/>
    </row>
    <row r="7" spans="1:9" ht="15" customHeight="1" x14ac:dyDescent="0.25">
      <c r="A7" s="7" t="s">
        <v>6</v>
      </c>
      <c r="B7" s="1" t="s">
        <v>40</v>
      </c>
      <c r="C7" s="39"/>
      <c r="D7" s="40">
        <v>0</v>
      </c>
      <c r="E7" s="40"/>
      <c r="F7" s="40">
        <v>0</v>
      </c>
      <c r="G7" s="67">
        <f t="shared" ref="G7:G70" si="0">IF(ISERROR(C7- D7)=TRUE,"",C7 - D7)</f>
        <v>0</v>
      </c>
      <c r="H7" s="68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9"/>
    </row>
    <row r="8" spans="1:9" ht="15" customHeight="1" x14ac:dyDescent="0.25">
      <c r="A8" s="7" t="s">
        <v>6</v>
      </c>
      <c r="B8" t="s">
        <v>41</v>
      </c>
      <c r="C8" s="42"/>
      <c r="D8" s="43">
        <v>0</v>
      </c>
      <c r="E8" s="43"/>
      <c r="F8" s="43">
        <v>0</v>
      </c>
      <c r="G8" s="70">
        <f t="shared" si="0"/>
        <v>0</v>
      </c>
      <c r="H8" s="71" t="str">
        <f t="shared" si="1"/>
        <v/>
      </c>
      <c r="I8" s="72"/>
    </row>
    <row r="9" spans="1:9" s="108" customFormat="1" ht="15" customHeight="1" x14ac:dyDescent="0.25">
      <c r="A9" s="110" t="s">
        <v>6</v>
      </c>
      <c r="B9" s="106" t="s">
        <v>42</v>
      </c>
      <c r="C9" s="39">
        <v>934</v>
      </c>
      <c r="D9" s="107">
        <v>909.51684414500005</v>
      </c>
      <c r="E9" s="107">
        <v>995.34100000000001</v>
      </c>
      <c r="F9" s="107">
        <v>1000.9226375250822</v>
      </c>
      <c r="G9" s="67">
        <f t="shared" si="0"/>
        <v>24.48315585499995</v>
      </c>
      <c r="H9" s="68" t="str">
        <f t="shared" si="1"/>
        <v>2,7%</v>
      </c>
      <c r="I9" s="69"/>
    </row>
    <row r="10" spans="1:9" s="108" customFormat="1" ht="15" customHeight="1" x14ac:dyDescent="0.25">
      <c r="A10" s="110" t="s">
        <v>6</v>
      </c>
      <c r="B10" s="108" t="s">
        <v>43</v>
      </c>
      <c r="C10" s="42"/>
      <c r="D10" s="109">
        <v>0</v>
      </c>
      <c r="E10" s="109"/>
      <c r="F10" s="109">
        <v>0</v>
      </c>
      <c r="G10" s="70">
        <f t="shared" si="0"/>
        <v>0</v>
      </c>
      <c r="H10" s="71" t="str">
        <f t="shared" si="1"/>
        <v/>
      </c>
      <c r="I10" s="72"/>
    </row>
    <row r="11" spans="1:9" s="108" customFormat="1" ht="15" customHeight="1" x14ac:dyDescent="0.25">
      <c r="A11" s="110" t="s">
        <v>6</v>
      </c>
      <c r="B11" s="106" t="s">
        <v>44</v>
      </c>
      <c r="C11" s="39">
        <v>3627</v>
      </c>
      <c r="D11" s="107">
        <v>3008.7592</v>
      </c>
      <c r="E11" s="107">
        <v>3066</v>
      </c>
      <c r="F11" s="107">
        <v>2860.15634</v>
      </c>
      <c r="G11" s="67">
        <f t="shared" si="0"/>
        <v>618.24080000000004</v>
      </c>
      <c r="H11" s="68" t="str">
        <f t="shared" si="1"/>
        <v>20,5%▲</v>
      </c>
      <c r="I11" s="69"/>
    </row>
    <row r="12" spans="1:9" s="108" customFormat="1" ht="15" customHeight="1" x14ac:dyDescent="0.25">
      <c r="A12" s="110" t="s">
        <v>6</v>
      </c>
      <c r="B12" s="108" t="s">
        <v>45</v>
      </c>
      <c r="C12" s="42"/>
      <c r="D12" s="109">
        <v>0</v>
      </c>
      <c r="E12" s="109"/>
      <c r="F12" s="109">
        <v>0</v>
      </c>
      <c r="G12" s="70">
        <f t="shared" si="0"/>
        <v>0</v>
      </c>
      <c r="H12" s="71" t="str">
        <f t="shared" si="1"/>
        <v/>
      </c>
      <c r="I12" s="72"/>
    </row>
    <row r="13" spans="1:9" s="108" customFormat="1" ht="15" customHeight="1" x14ac:dyDescent="0.25">
      <c r="A13" s="110" t="s">
        <v>6</v>
      </c>
      <c r="B13" s="106" t="s">
        <v>46</v>
      </c>
      <c r="C13" s="39"/>
      <c r="D13" s="107">
        <v>0</v>
      </c>
      <c r="E13" s="107"/>
      <c r="F13" s="107">
        <v>0</v>
      </c>
      <c r="G13" s="67">
        <f t="shared" si="0"/>
        <v>0</v>
      </c>
      <c r="H13" s="68" t="str">
        <f t="shared" si="1"/>
        <v/>
      </c>
      <c r="I13" s="69"/>
    </row>
    <row r="14" spans="1:9" s="108" customFormat="1" ht="15" customHeight="1" x14ac:dyDescent="0.25">
      <c r="A14" s="110" t="s">
        <v>6</v>
      </c>
      <c r="B14" s="108" t="s">
        <v>47</v>
      </c>
      <c r="C14" s="42"/>
      <c r="D14" s="109">
        <v>0</v>
      </c>
      <c r="E14" s="109"/>
      <c r="F14" s="109">
        <v>0</v>
      </c>
      <c r="G14" s="70">
        <f t="shared" si="0"/>
        <v>0</v>
      </c>
      <c r="H14" s="71" t="str">
        <f t="shared" si="1"/>
        <v/>
      </c>
      <c r="I14" s="72"/>
    </row>
    <row r="15" spans="1:9" s="108" customFormat="1" ht="15" customHeight="1" x14ac:dyDescent="0.25">
      <c r="A15" s="110" t="s">
        <v>6</v>
      </c>
      <c r="B15" s="106" t="s">
        <v>48</v>
      </c>
      <c r="C15" s="39"/>
      <c r="D15" s="107">
        <v>0</v>
      </c>
      <c r="E15" s="107"/>
      <c r="F15" s="107">
        <v>0</v>
      </c>
      <c r="G15" s="67">
        <f t="shared" si="0"/>
        <v>0</v>
      </c>
      <c r="H15" s="68" t="str">
        <f t="shared" si="1"/>
        <v/>
      </c>
      <c r="I15" s="69"/>
    </row>
    <row r="16" spans="1:9" s="108" customFormat="1" ht="15" customHeight="1" x14ac:dyDescent="0.25">
      <c r="A16" s="110" t="s">
        <v>6</v>
      </c>
      <c r="B16" s="108" t="s">
        <v>49</v>
      </c>
      <c r="C16" s="42"/>
      <c r="D16" s="109">
        <v>0</v>
      </c>
      <c r="E16" s="109"/>
      <c r="F16" s="109">
        <v>0</v>
      </c>
      <c r="G16" s="70">
        <f t="shared" si="0"/>
        <v>0</v>
      </c>
      <c r="H16" s="71" t="str">
        <f t="shared" si="1"/>
        <v/>
      </c>
      <c r="I16" s="72"/>
    </row>
    <row r="17" spans="1:9" s="108" customFormat="1" ht="15" customHeight="1" x14ac:dyDescent="0.25">
      <c r="A17" s="110" t="s">
        <v>6</v>
      </c>
      <c r="B17" s="106" t="s">
        <v>50</v>
      </c>
      <c r="C17" s="39"/>
      <c r="D17" s="107">
        <v>0</v>
      </c>
      <c r="E17" s="107"/>
      <c r="F17" s="107">
        <v>0</v>
      </c>
      <c r="G17" s="67">
        <f t="shared" si="0"/>
        <v>0</v>
      </c>
      <c r="H17" s="68" t="str">
        <f t="shared" si="1"/>
        <v/>
      </c>
      <c r="I17" s="69"/>
    </row>
    <row r="18" spans="1:9" s="108" customFormat="1" ht="15" customHeight="1" x14ac:dyDescent="0.25">
      <c r="A18" s="110" t="s">
        <v>6</v>
      </c>
      <c r="B18" s="108" t="s">
        <v>51</v>
      </c>
      <c r="C18" s="42"/>
      <c r="D18" s="109">
        <v>0</v>
      </c>
      <c r="E18" s="109"/>
      <c r="F18" s="109">
        <v>0</v>
      </c>
      <c r="G18" s="70">
        <f t="shared" si="0"/>
        <v>0</v>
      </c>
      <c r="H18" s="71" t="str">
        <f t="shared" si="1"/>
        <v/>
      </c>
      <c r="I18" s="72"/>
    </row>
    <row r="19" spans="1:9" s="108" customFormat="1" ht="15" customHeight="1" x14ac:dyDescent="0.25">
      <c r="A19" s="110" t="s">
        <v>6</v>
      </c>
      <c r="B19" s="106" t="s">
        <v>52</v>
      </c>
      <c r="C19" s="39">
        <v>556</v>
      </c>
      <c r="D19" s="107">
        <v>0</v>
      </c>
      <c r="E19" s="107"/>
      <c r="F19" s="107">
        <v>12.82039</v>
      </c>
      <c r="G19" s="67">
        <f t="shared" si="0"/>
        <v>556</v>
      </c>
      <c r="H19" s="68" t="str">
        <f t="shared" si="1"/>
        <v/>
      </c>
      <c r="I19" s="69"/>
    </row>
    <row r="20" spans="1:9" s="108" customFormat="1" ht="15" customHeight="1" x14ac:dyDescent="0.25">
      <c r="A20" s="110" t="s">
        <v>6</v>
      </c>
      <c r="B20" s="108" t="s">
        <v>53</v>
      </c>
      <c r="C20" s="42"/>
      <c r="D20" s="109">
        <v>518.05440999999996</v>
      </c>
      <c r="E20" s="109">
        <v>768</v>
      </c>
      <c r="F20" s="109">
        <v>695.56435100094427</v>
      </c>
      <c r="G20" s="70">
        <f t="shared" si="0"/>
        <v>-518.05440999999996</v>
      </c>
      <c r="H20" s="71" t="str">
        <f t="shared" si="1"/>
        <v>-100,0%▼</v>
      </c>
      <c r="I20" s="72"/>
    </row>
    <row r="21" spans="1:9" s="108" customFormat="1" ht="15" customHeight="1" x14ac:dyDescent="0.25">
      <c r="A21" s="110" t="s">
        <v>6</v>
      </c>
      <c r="B21" s="106" t="s">
        <v>54</v>
      </c>
      <c r="C21" s="39"/>
      <c r="D21" s="107">
        <v>-520.41696000000002</v>
      </c>
      <c r="E21" s="107">
        <v>-2802</v>
      </c>
      <c r="F21" s="107">
        <v>-2419.1832899999999</v>
      </c>
      <c r="G21" s="67">
        <f t="shared" si="0"/>
        <v>520.41696000000002</v>
      </c>
      <c r="H21" s="68" t="str">
        <f t="shared" si="1"/>
        <v>-100,0%▼</v>
      </c>
      <c r="I21" s="69"/>
    </row>
    <row r="22" spans="1:9" s="108" customFormat="1" ht="15" customHeight="1" x14ac:dyDescent="0.25">
      <c r="A22" s="110" t="s">
        <v>6</v>
      </c>
      <c r="B22" s="108" t="s">
        <v>55</v>
      </c>
      <c r="C22" s="42">
        <v>-2567</v>
      </c>
      <c r="D22" s="109">
        <v>-2746.9319999999998</v>
      </c>
      <c r="E22" s="109">
        <v>-3457</v>
      </c>
      <c r="F22" s="109">
        <v>-3481.7849999999999</v>
      </c>
      <c r="G22" s="70">
        <f t="shared" si="0"/>
        <v>179.93199999999979</v>
      </c>
      <c r="H22" s="71" t="str">
        <f t="shared" si="1"/>
        <v>-6,6%</v>
      </c>
      <c r="I22" s="72"/>
    </row>
    <row r="23" spans="1:9" s="108" customFormat="1" ht="15" customHeight="1" x14ac:dyDescent="0.25">
      <c r="A23" s="110" t="s">
        <v>6</v>
      </c>
      <c r="B23" s="106" t="s">
        <v>56</v>
      </c>
      <c r="C23" s="39"/>
      <c r="D23" s="107">
        <v>0</v>
      </c>
      <c r="E23" s="107"/>
      <c r="F23" s="107">
        <v>-2.1240000000000001</v>
      </c>
      <c r="G23" s="67">
        <f t="shared" si="0"/>
        <v>0</v>
      </c>
      <c r="H23" s="68" t="str">
        <f t="shared" si="1"/>
        <v/>
      </c>
      <c r="I23" s="69"/>
    </row>
    <row r="24" spans="1:9" s="108" customFormat="1" ht="15" customHeight="1" x14ac:dyDescent="0.25">
      <c r="A24" s="110" t="s">
        <v>6</v>
      </c>
      <c r="B24" s="108" t="s">
        <v>57</v>
      </c>
      <c r="C24" s="42"/>
      <c r="D24" s="109">
        <v>0</v>
      </c>
      <c r="E24" s="109"/>
      <c r="F24" s="109">
        <v>0</v>
      </c>
      <c r="G24" s="70">
        <f t="shared" si="0"/>
        <v>0</v>
      </c>
      <c r="H24" s="71" t="str">
        <f t="shared" si="1"/>
        <v/>
      </c>
      <c r="I24" s="72"/>
    </row>
    <row r="25" spans="1:9" s="108" customFormat="1" ht="15" customHeight="1" x14ac:dyDescent="0.25">
      <c r="A25" s="110" t="s">
        <v>6</v>
      </c>
      <c r="B25" s="106" t="s">
        <v>58</v>
      </c>
      <c r="C25" s="39">
        <v>3266</v>
      </c>
      <c r="D25" s="107">
        <v>2866.66615</v>
      </c>
      <c r="E25" s="107">
        <v>2784</v>
      </c>
      <c r="F25" s="107">
        <v>2767.1045600000002</v>
      </c>
      <c r="G25" s="67">
        <f t="shared" si="0"/>
        <v>399.33384999999998</v>
      </c>
      <c r="H25" s="68" t="str">
        <f t="shared" si="1"/>
        <v>13,9%▲</v>
      </c>
      <c r="I25" s="69"/>
    </row>
    <row r="26" spans="1:9" ht="15" customHeight="1" x14ac:dyDescent="0.25">
      <c r="A26" s="37" t="s">
        <v>6</v>
      </c>
      <c r="B26" t="s">
        <v>59</v>
      </c>
      <c r="C26" s="42">
        <v>3740</v>
      </c>
      <c r="D26" s="43">
        <v>3524.0654500000001</v>
      </c>
      <c r="E26" s="43">
        <v>3136</v>
      </c>
      <c r="F26" s="73">
        <v>3302.8996200000001</v>
      </c>
      <c r="G26" s="70">
        <f t="shared" si="0"/>
        <v>215.93454999999994</v>
      </c>
      <c r="H26" s="71" t="str">
        <f t="shared" si="1"/>
        <v>6,1%</v>
      </c>
      <c r="I26" s="74"/>
    </row>
    <row r="27" spans="1:9" ht="15" customHeight="1" x14ac:dyDescent="0.25">
      <c r="A27" s="37" t="s">
        <v>6</v>
      </c>
      <c r="B27" s="1" t="s">
        <v>60</v>
      </c>
      <c r="C27" s="39">
        <v>24943</v>
      </c>
      <c r="D27" s="40">
        <v>27087.867667334998</v>
      </c>
      <c r="E27" s="40">
        <v>24444.933000000001</v>
      </c>
      <c r="F27" s="40">
        <v>22219.263706063284</v>
      </c>
      <c r="G27" s="67">
        <f t="shared" si="0"/>
        <v>-2144.8676673349983</v>
      </c>
      <c r="H27" s="68" t="str">
        <f t="shared" si="1"/>
        <v>-7,9%▼</v>
      </c>
      <c r="I27" s="69"/>
    </row>
    <row r="28" spans="1:9" ht="15" customHeight="1" x14ac:dyDescent="0.25">
      <c r="A28" s="37" t="s">
        <v>6</v>
      </c>
      <c r="B28" t="s">
        <v>61</v>
      </c>
      <c r="C28" s="42">
        <v>442</v>
      </c>
      <c r="D28" s="43">
        <v>417.648539295413</v>
      </c>
      <c r="E28" s="43">
        <v>387</v>
      </c>
      <c r="F28" s="43">
        <v>410.13816885725913</v>
      </c>
      <c r="G28" s="70">
        <f t="shared" si="0"/>
        <v>24.351460704586998</v>
      </c>
      <c r="H28" s="71" t="str">
        <f t="shared" si="1"/>
        <v>5,8%</v>
      </c>
      <c r="I28" s="72"/>
    </row>
    <row r="29" spans="1:9" ht="15" customHeight="1" x14ac:dyDescent="0.25">
      <c r="A29" s="37" t="s">
        <v>6</v>
      </c>
      <c r="B29" s="1" t="s">
        <v>62</v>
      </c>
      <c r="C29" s="39"/>
      <c r="D29" s="40">
        <v>0</v>
      </c>
      <c r="E29" s="40"/>
      <c r="F29" s="40">
        <v>1597.2955657337998</v>
      </c>
      <c r="G29" s="67">
        <f t="shared" si="0"/>
        <v>0</v>
      </c>
      <c r="H29" s="68" t="str">
        <f t="shared" si="1"/>
        <v/>
      </c>
      <c r="I29" s="69"/>
    </row>
    <row r="30" spans="1:9" ht="15" customHeight="1" x14ac:dyDescent="0.25">
      <c r="A30" s="37" t="s">
        <v>6</v>
      </c>
      <c r="B30" t="s">
        <v>63</v>
      </c>
      <c r="C30" s="42"/>
      <c r="D30" s="43">
        <v>0</v>
      </c>
      <c r="E30" s="43"/>
      <c r="F30" s="43">
        <v>0</v>
      </c>
      <c r="G30" s="70">
        <f t="shared" si="0"/>
        <v>0</v>
      </c>
      <c r="H30" s="71" t="str">
        <f t="shared" si="1"/>
        <v/>
      </c>
      <c r="I30" s="72"/>
    </row>
    <row r="31" spans="1:9" ht="15" customHeight="1" x14ac:dyDescent="0.25">
      <c r="A31" s="37" t="s">
        <v>6</v>
      </c>
      <c r="B31" s="1" t="s">
        <v>64</v>
      </c>
      <c r="C31" s="39"/>
      <c r="D31" s="40">
        <v>0</v>
      </c>
      <c r="E31" s="40"/>
      <c r="F31" s="40">
        <v>0</v>
      </c>
      <c r="G31" s="67">
        <f t="shared" si="0"/>
        <v>0</v>
      </c>
      <c r="H31" s="68" t="str">
        <f t="shared" si="1"/>
        <v/>
      </c>
      <c r="I31" s="69"/>
    </row>
    <row r="32" spans="1:9" ht="15" customHeight="1" x14ac:dyDescent="0.25">
      <c r="A32" s="37" t="s">
        <v>6</v>
      </c>
      <c r="B32" t="s">
        <v>65</v>
      </c>
      <c r="C32" s="42">
        <v>11669</v>
      </c>
      <c r="D32" s="43">
        <v>11972.314732000001</v>
      </c>
      <c r="E32" s="43">
        <v>9581.3060000000005</v>
      </c>
      <c r="F32" s="43">
        <v>7959.9377699999995</v>
      </c>
      <c r="G32" s="70">
        <f t="shared" si="0"/>
        <v>-303.31473200000073</v>
      </c>
      <c r="H32" s="71" t="str">
        <f t="shared" si="1"/>
        <v>-2,5%</v>
      </c>
      <c r="I32" s="72"/>
    </row>
    <row r="33" spans="1:9" ht="15" customHeight="1" x14ac:dyDescent="0.25">
      <c r="A33" s="37" t="s">
        <v>6</v>
      </c>
      <c r="B33" s="1" t="s">
        <v>66</v>
      </c>
      <c r="C33" s="39">
        <v>10255</v>
      </c>
      <c r="D33" s="40">
        <v>8113.7012361608404</v>
      </c>
      <c r="E33" s="40">
        <v>8406.3452600000001</v>
      </c>
      <c r="F33" s="40">
        <v>6625.6577526413193</v>
      </c>
      <c r="G33" s="67">
        <f t="shared" si="0"/>
        <v>2141.2987638391596</v>
      </c>
      <c r="H33" s="68" t="str">
        <f t="shared" si="1"/>
        <v>26,4%▲</v>
      </c>
      <c r="I33" s="75"/>
    </row>
    <row r="34" spans="1:9" s="108" customFormat="1" ht="15" customHeight="1" x14ac:dyDescent="0.25">
      <c r="A34" s="110" t="s">
        <v>6</v>
      </c>
      <c r="B34" s="108" t="s">
        <v>67</v>
      </c>
      <c r="C34" s="42"/>
      <c r="D34" s="109">
        <v>0</v>
      </c>
      <c r="E34" s="109"/>
      <c r="F34" s="109">
        <v>0</v>
      </c>
      <c r="G34" s="70">
        <f t="shared" si="0"/>
        <v>0</v>
      </c>
      <c r="H34" s="71" t="str">
        <f t="shared" si="1"/>
        <v/>
      </c>
      <c r="I34" s="72"/>
    </row>
    <row r="35" spans="1:9" s="108" customFormat="1" ht="15" customHeight="1" x14ac:dyDescent="0.25">
      <c r="A35" s="110" t="s">
        <v>6</v>
      </c>
      <c r="B35" s="106" t="s">
        <v>68</v>
      </c>
      <c r="C35" s="39">
        <v>708</v>
      </c>
      <c r="D35" s="107">
        <v>552.67970000000003</v>
      </c>
      <c r="E35" s="107">
        <v>666</v>
      </c>
      <c r="F35" s="107">
        <v>161.35986</v>
      </c>
      <c r="G35" s="67">
        <f t="shared" si="0"/>
        <v>155.32029999999997</v>
      </c>
      <c r="H35" s="68" t="str">
        <f t="shared" si="1"/>
        <v>28,1%▲</v>
      </c>
      <c r="I35" s="69"/>
    </row>
    <row r="36" spans="1:9" s="108" customFormat="1" ht="15" customHeight="1" x14ac:dyDescent="0.25">
      <c r="A36" s="110" t="s">
        <v>6</v>
      </c>
      <c r="B36" s="108" t="s">
        <v>69</v>
      </c>
      <c r="C36" s="42">
        <v>270</v>
      </c>
      <c r="D36" s="109">
        <v>337.84399999999999</v>
      </c>
      <c r="E36" s="109">
        <v>333</v>
      </c>
      <c r="F36" s="109">
        <v>339.20199999999994</v>
      </c>
      <c r="G36" s="70">
        <f t="shared" si="0"/>
        <v>-67.843999999999994</v>
      </c>
      <c r="H36" s="71" t="str">
        <f t="shared" si="1"/>
        <v>-20,1%▼</v>
      </c>
      <c r="I36" s="72"/>
    </row>
    <row r="37" spans="1:9" s="108" customFormat="1" ht="15" customHeight="1" x14ac:dyDescent="0.25">
      <c r="A37" s="110" t="s">
        <v>6</v>
      </c>
      <c r="B37" s="106" t="s">
        <v>70</v>
      </c>
      <c r="C37" s="39"/>
      <c r="D37" s="107">
        <v>0</v>
      </c>
      <c r="E37" s="107"/>
      <c r="F37" s="107">
        <v>0</v>
      </c>
      <c r="G37" s="67">
        <f t="shared" si="0"/>
        <v>0</v>
      </c>
      <c r="H37" s="68" t="str">
        <f t="shared" si="1"/>
        <v/>
      </c>
      <c r="I37" s="69"/>
    </row>
    <row r="38" spans="1:9" s="108" customFormat="1" ht="15" customHeight="1" x14ac:dyDescent="0.25">
      <c r="A38" s="110" t="s">
        <v>6</v>
      </c>
      <c r="B38" s="108" t="s">
        <v>71</v>
      </c>
      <c r="C38" s="42">
        <v>491</v>
      </c>
      <c r="D38" s="109">
        <v>584.681314214434</v>
      </c>
      <c r="E38" s="109">
        <v>916</v>
      </c>
      <c r="F38" s="109">
        <v>937.98004506162624</v>
      </c>
      <c r="G38" s="70">
        <f t="shared" si="0"/>
        <v>-93.681314214433996</v>
      </c>
      <c r="H38" s="71" t="str">
        <f t="shared" si="1"/>
        <v>-16,0%▼</v>
      </c>
      <c r="I38" s="72"/>
    </row>
    <row r="39" spans="1:9" s="108" customFormat="1" ht="15" customHeight="1" x14ac:dyDescent="0.25">
      <c r="A39" s="110" t="s">
        <v>6</v>
      </c>
      <c r="B39" s="106" t="s">
        <v>72</v>
      </c>
      <c r="C39" s="39"/>
      <c r="D39" s="107">
        <v>0</v>
      </c>
      <c r="E39" s="107"/>
      <c r="F39" s="107">
        <v>0</v>
      </c>
      <c r="G39" s="67">
        <f t="shared" si="0"/>
        <v>0</v>
      </c>
      <c r="H39" s="68" t="str">
        <f t="shared" si="1"/>
        <v/>
      </c>
      <c r="I39" s="69"/>
    </row>
    <row r="40" spans="1:9" s="108" customFormat="1" ht="15" customHeight="1" x14ac:dyDescent="0.25">
      <c r="A40" s="110" t="s">
        <v>6</v>
      </c>
      <c r="B40" s="108" t="s">
        <v>73</v>
      </c>
      <c r="C40" s="42"/>
      <c r="D40" s="109">
        <v>0</v>
      </c>
      <c r="E40" s="109"/>
      <c r="F40" s="109">
        <v>0</v>
      </c>
      <c r="G40" s="70">
        <f t="shared" si="0"/>
        <v>0</v>
      </c>
      <c r="H40" s="71" t="str">
        <f t="shared" si="1"/>
        <v/>
      </c>
      <c r="I40" s="72"/>
    </row>
    <row r="41" spans="1:9" s="108" customFormat="1" ht="15" customHeight="1" x14ac:dyDescent="0.25">
      <c r="A41" s="110" t="s">
        <v>6</v>
      </c>
      <c r="B41" s="106" t="s">
        <v>74</v>
      </c>
      <c r="C41" s="39"/>
      <c r="D41" s="107">
        <v>0</v>
      </c>
      <c r="E41" s="107"/>
      <c r="F41" s="107"/>
      <c r="G41" s="67">
        <f t="shared" si="0"/>
        <v>0</v>
      </c>
      <c r="H41" s="68" t="str">
        <f t="shared" si="1"/>
        <v/>
      </c>
      <c r="I41" s="69"/>
    </row>
    <row r="42" spans="1:9" s="108" customFormat="1" ht="15" customHeight="1" x14ac:dyDescent="0.25">
      <c r="A42" s="110" t="s">
        <v>6</v>
      </c>
      <c r="B42" s="108" t="s">
        <v>75</v>
      </c>
      <c r="C42" s="42"/>
      <c r="D42" s="109">
        <v>0</v>
      </c>
      <c r="E42" s="109"/>
      <c r="F42" s="109"/>
      <c r="G42" s="70">
        <f t="shared" si="0"/>
        <v>0</v>
      </c>
      <c r="H42" s="71" t="str">
        <f t="shared" si="1"/>
        <v/>
      </c>
      <c r="I42" s="72"/>
    </row>
    <row r="43" spans="1:9" s="108" customFormat="1" ht="15" customHeight="1" x14ac:dyDescent="0.25">
      <c r="A43" s="110" t="s">
        <v>6</v>
      </c>
      <c r="B43" s="106" t="s">
        <v>76</v>
      </c>
      <c r="C43" s="39"/>
      <c r="D43" s="107"/>
      <c r="E43" s="107"/>
      <c r="F43" s="107"/>
      <c r="G43" s="67">
        <f t="shared" si="0"/>
        <v>0</v>
      </c>
      <c r="H43" s="68" t="str">
        <f t="shared" si="1"/>
        <v/>
      </c>
      <c r="I43" s="69"/>
    </row>
    <row r="44" spans="1:9" s="108" customFormat="1" ht="15" customHeight="1" x14ac:dyDescent="0.25">
      <c r="A44" s="110" t="s">
        <v>6</v>
      </c>
      <c r="B44" s="108" t="s">
        <v>77</v>
      </c>
      <c r="C44" s="42"/>
      <c r="D44" s="109"/>
      <c r="E44" s="109"/>
      <c r="F44" s="109"/>
      <c r="G44" s="70">
        <f t="shared" si="0"/>
        <v>0</v>
      </c>
      <c r="H44" s="71" t="str">
        <f t="shared" si="1"/>
        <v/>
      </c>
      <c r="I44" s="72"/>
    </row>
    <row r="45" spans="1:9" s="108" customFormat="1" ht="15" customHeight="1" x14ac:dyDescent="0.25">
      <c r="A45" s="110" t="s">
        <v>6</v>
      </c>
      <c r="B45" s="106" t="s">
        <v>78</v>
      </c>
      <c r="C45" s="39">
        <v>40510</v>
      </c>
      <c r="D45" s="107"/>
      <c r="E45" s="107"/>
      <c r="F45" s="107"/>
      <c r="G45" s="67">
        <f t="shared" si="0"/>
        <v>40510</v>
      </c>
      <c r="H45" s="68" t="str">
        <f t="shared" si="1"/>
        <v/>
      </c>
      <c r="I45" s="69"/>
    </row>
    <row r="46" spans="1:9" s="108" customFormat="1" ht="15" customHeight="1" x14ac:dyDescent="0.25">
      <c r="A46" s="110" t="s">
        <v>6</v>
      </c>
      <c r="B46" s="108" t="s">
        <v>79</v>
      </c>
      <c r="C46" s="42"/>
      <c r="D46" s="109">
        <v>0</v>
      </c>
      <c r="E46" s="109"/>
      <c r="F46" s="109">
        <v>0</v>
      </c>
      <c r="G46" s="70">
        <f t="shared" si="0"/>
        <v>0</v>
      </c>
      <c r="H46" s="71" t="str">
        <f t="shared" si="1"/>
        <v/>
      </c>
      <c r="I46" s="72"/>
    </row>
    <row r="47" spans="1:9" ht="15" customHeight="1" x14ac:dyDescent="0.25">
      <c r="A47" s="37" t="s">
        <v>6</v>
      </c>
      <c r="B47" s="1" t="s">
        <v>80</v>
      </c>
      <c r="C47" s="39"/>
      <c r="D47" s="40">
        <v>0</v>
      </c>
      <c r="E47" s="40">
        <v>0</v>
      </c>
      <c r="F47" s="40"/>
      <c r="G47" s="67">
        <f t="shared" si="0"/>
        <v>0</v>
      </c>
      <c r="H47" s="68" t="str">
        <f t="shared" si="1"/>
        <v/>
      </c>
      <c r="I47" s="75"/>
    </row>
    <row r="48" spans="1:9" ht="15" customHeight="1" x14ac:dyDescent="0.25">
      <c r="A48" s="37" t="s">
        <v>6</v>
      </c>
      <c r="B48" s="23" t="s">
        <v>15</v>
      </c>
      <c r="C48" s="88">
        <f>SUMIFS((C7:C47),(A7:A47),A48)</f>
        <v>98844</v>
      </c>
      <c r="D48" s="88">
        <f>SUMIFS((D7:D47),(A7:A47),A48)</f>
        <v>56626.450283150683</v>
      </c>
      <c r="E48" s="88">
        <f>SUMIFS((E7:E47),(A7:A47),A48)</f>
        <v>49224.925260000004</v>
      </c>
      <c r="F48" s="88">
        <f>SUMIFS((F7:F47),(A7:A47),A48)</f>
        <v>44987.210476883301</v>
      </c>
      <c r="G48" s="89">
        <f t="shared" si="0"/>
        <v>42217.549716849317</v>
      </c>
      <c r="H48" s="90" t="str">
        <f t="shared" si="1"/>
        <v>74,6%▲</v>
      </c>
      <c r="I48" s="91"/>
    </row>
    <row r="49" spans="1:9" ht="15" customHeight="1" x14ac:dyDescent="0.25">
      <c r="A49" s="36" t="s">
        <v>16</v>
      </c>
      <c r="B49" s="1"/>
      <c r="C49" s="40"/>
      <c r="D49" s="40"/>
      <c r="E49" s="40"/>
      <c r="F49" s="40">
        <v>0</v>
      </c>
      <c r="G49" s="67">
        <f t="shared" si="0"/>
        <v>0</v>
      </c>
      <c r="H49" s="68" t="str">
        <f t="shared" si="1"/>
        <v/>
      </c>
      <c r="I49" s="75"/>
    </row>
    <row r="50" spans="1:9" ht="15" customHeight="1" x14ac:dyDescent="0.25">
      <c r="A50" s="7" t="s">
        <v>16</v>
      </c>
      <c r="B50" t="s">
        <v>40</v>
      </c>
      <c r="C50" s="42"/>
      <c r="D50" s="43"/>
      <c r="E50" s="43"/>
      <c r="F50" s="43">
        <v>0</v>
      </c>
      <c r="G50" s="70">
        <f t="shared" si="0"/>
        <v>0</v>
      </c>
      <c r="H50" s="71" t="str">
        <f t="shared" si="1"/>
        <v/>
      </c>
      <c r="I50" s="72"/>
    </row>
    <row r="51" spans="1:9" ht="15" customHeight="1" x14ac:dyDescent="0.25">
      <c r="A51" s="7" t="s">
        <v>16</v>
      </c>
      <c r="B51" s="1" t="s">
        <v>41</v>
      </c>
      <c r="C51" s="39"/>
      <c r="D51" s="40"/>
      <c r="E51" s="40"/>
      <c r="F51" s="40">
        <v>0</v>
      </c>
      <c r="G51" s="67">
        <f t="shared" si="0"/>
        <v>0</v>
      </c>
      <c r="H51" s="68" t="str">
        <f t="shared" si="1"/>
        <v/>
      </c>
      <c r="I51" s="69"/>
    </row>
    <row r="52" spans="1:9" s="108" customFormat="1" ht="15" customHeight="1" x14ac:dyDescent="0.25">
      <c r="A52" s="110" t="s">
        <v>16</v>
      </c>
      <c r="B52" s="108" t="s">
        <v>42</v>
      </c>
      <c r="C52" s="42">
        <v>1597</v>
      </c>
      <c r="D52" s="109">
        <v>1364.23680017124</v>
      </c>
      <c r="E52" s="109">
        <v>1326</v>
      </c>
      <c r="F52" s="109">
        <v>1314.226832230614</v>
      </c>
      <c r="G52" s="70">
        <f t="shared" si="0"/>
        <v>232.76319982875998</v>
      </c>
      <c r="H52" s="71" t="str">
        <f t="shared" si="1"/>
        <v>17,1%▲</v>
      </c>
      <c r="I52" s="72"/>
    </row>
    <row r="53" spans="1:9" s="108" customFormat="1" ht="15" customHeight="1" x14ac:dyDescent="0.25">
      <c r="A53" s="110" t="s">
        <v>16</v>
      </c>
      <c r="B53" s="106" t="s">
        <v>43</v>
      </c>
      <c r="C53" s="39"/>
      <c r="D53" s="107"/>
      <c r="E53" s="107"/>
      <c r="F53" s="107">
        <v>0</v>
      </c>
      <c r="G53" s="67">
        <f t="shared" si="0"/>
        <v>0</v>
      </c>
      <c r="H53" s="68" t="str">
        <f t="shared" si="1"/>
        <v/>
      </c>
      <c r="I53" s="69"/>
    </row>
    <row r="54" spans="1:9" s="108" customFormat="1" ht="15" customHeight="1" x14ac:dyDescent="0.25">
      <c r="A54" s="110" t="s">
        <v>16</v>
      </c>
      <c r="B54" s="108" t="s">
        <v>44</v>
      </c>
      <c r="C54" s="42">
        <v>3885</v>
      </c>
      <c r="D54" s="109">
        <v>2956.1241799999998</v>
      </c>
      <c r="E54" s="109">
        <v>2750</v>
      </c>
      <c r="F54" s="109">
        <v>3697.81385</v>
      </c>
      <c r="G54" s="70">
        <f t="shared" si="0"/>
        <v>928.8758200000002</v>
      </c>
      <c r="H54" s="71" t="str">
        <f t="shared" si="1"/>
        <v>31,4%▲</v>
      </c>
      <c r="I54" s="72"/>
    </row>
    <row r="55" spans="1:9" s="108" customFormat="1" ht="15" customHeight="1" x14ac:dyDescent="0.25">
      <c r="A55" s="110" t="s">
        <v>16</v>
      </c>
      <c r="B55" s="106" t="s">
        <v>45</v>
      </c>
      <c r="C55" s="39"/>
      <c r="D55" s="107"/>
      <c r="E55" s="107"/>
      <c r="F55" s="107">
        <v>0</v>
      </c>
      <c r="G55" s="67">
        <f t="shared" si="0"/>
        <v>0</v>
      </c>
      <c r="H55" s="68" t="str">
        <f t="shared" si="1"/>
        <v/>
      </c>
      <c r="I55" s="69"/>
    </row>
    <row r="56" spans="1:9" s="108" customFormat="1" ht="15" customHeight="1" x14ac:dyDescent="0.25">
      <c r="A56" s="110" t="s">
        <v>16</v>
      </c>
      <c r="B56" s="108" t="s">
        <v>46</v>
      </c>
      <c r="C56" s="42"/>
      <c r="D56" s="109"/>
      <c r="E56" s="109"/>
      <c r="F56" s="109">
        <v>0</v>
      </c>
      <c r="G56" s="70">
        <f t="shared" si="0"/>
        <v>0</v>
      </c>
      <c r="H56" s="71" t="str">
        <f t="shared" si="1"/>
        <v/>
      </c>
      <c r="I56" s="72"/>
    </row>
    <row r="57" spans="1:9" s="108" customFormat="1" ht="15" customHeight="1" x14ac:dyDescent="0.25">
      <c r="A57" s="110" t="s">
        <v>16</v>
      </c>
      <c r="B57" s="106" t="s">
        <v>47</v>
      </c>
      <c r="C57" s="39"/>
      <c r="D57" s="107"/>
      <c r="E57" s="107"/>
      <c r="F57" s="107">
        <v>0</v>
      </c>
      <c r="G57" s="67">
        <f t="shared" si="0"/>
        <v>0</v>
      </c>
      <c r="H57" s="68" t="str">
        <f t="shared" si="1"/>
        <v/>
      </c>
      <c r="I57" s="69"/>
    </row>
    <row r="58" spans="1:9" s="108" customFormat="1" ht="15" customHeight="1" x14ac:dyDescent="0.25">
      <c r="A58" s="110" t="s">
        <v>16</v>
      </c>
      <c r="B58" s="108" t="s">
        <v>48</v>
      </c>
      <c r="C58" s="42">
        <v>1</v>
      </c>
      <c r="D58" s="109">
        <v>12.341578</v>
      </c>
      <c r="E58" s="109">
        <v>15</v>
      </c>
      <c r="F58" s="109">
        <v>22.991790087000005</v>
      </c>
      <c r="G58" s="70">
        <f t="shared" si="0"/>
        <v>-11.341578</v>
      </c>
      <c r="H58" s="71" t="str">
        <f t="shared" si="1"/>
        <v>-91,9%▼</v>
      </c>
      <c r="I58" s="72"/>
    </row>
    <row r="59" spans="1:9" s="108" customFormat="1" ht="15" customHeight="1" x14ac:dyDescent="0.25">
      <c r="A59" s="110" t="s">
        <v>16</v>
      </c>
      <c r="B59" s="106" t="s">
        <v>49</v>
      </c>
      <c r="C59" s="39"/>
      <c r="D59" s="107"/>
      <c r="E59" s="107"/>
      <c r="F59" s="107">
        <v>0</v>
      </c>
      <c r="G59" s="67">
        <f t="shared" si="0"/>
        <v>0</v>
      </c>
      <c r="H59" s="68" t="str">
        <f t="shared" si="1"/>
        <v/>
      </c>
      <c r="I59" s="69"/>
    </row>
    <row r="60" spans="1:9" s="108" customFormat="1" ht="15" customHeight="1" x14ac:dyDescent="0.25">
      <c r="A60" s="110" t="s">
        <v>16</v>
      </c>
      <c r="B60" s="108" t="s">
        <v>50</v>
      </c>
      <c r="C60" s="42"/>
      <c r="D60" s="109"/>
      <c r="E60" s="109"/>
      <c r="F60" s="109">
        <v>0</v>
      </c>
      <c r="G60" s="70">
        <f t="shared" si="0"/>
        <v>0</v>
      </c>
      <c r="H60" s="71" t="str">
        <f t="shared" si="1"/>
        <v/>
      </c>
      <c r="I60" s="72"/>
    </row>
    <row r="61" spans="1:9" s="108" customFormat="1" ht="15" customHeight="1" x14ac:dyDescent="0.25">
      <c r="A61" s="110" t="s">
        <v>16</v>
      </c>
      <c r="B61" s="106" t="s">
        <v>51</v>
      </c>
      <c r="C61" s="39"/>
      <c r="D61" s="107"/>
      <c r="E61" s="107"/>
      <c r="F61" s="107">
        <v>0</v>
      </c>
      <c r="G61" s="67">
        <f t="shared" si="0"/>
        <v>0</v>
      </c>
      <c r="H61" s="68" t="str">
        <f t="shared" si="1"/>
        <v/>
      </c>
      <c r="I61" s="69"/>
    </row>
    <row r="62" spans="1:9" s="108" customFormat="1" ht="15" customHeight="1" x14ac:dyDescent="0.25">
      <c r="A62" s="110" t="s">
        <v>16</v>
      </c>
      <c r="B62" s="108" t="s">
        <v>52</v>
      </c>
      <c r="C62" s="42">
        <v>872</v>
      </c>
      <c r="D62" s="109"/>
      <c r="E62" s="109"/>
      <c r="F62" s="109">
        <v>0</v>
      </c>
      <c r="G62" s="70">
        <f t="shared" si="0"/>
        <v>872</v>
      </c>
      <c r="H62" s="71" t="str">
        <f t="shared" si="1"/>
        <v/>
      </c>
      <c r="I62" s="72"/>
    </row>
    <row r="63" spans="1:9" s="108" customFormat="1" ht="15" customHeight="1" x14ac:dyDescent="0.25">
      <c r="A63" s="110" t="s">
        <v>16</v>
      </c>
      <c r="B63" s="106" t="s">
        <v>53</v>
      </c>
      <c r="C63" s="39">
        <v>1552</v>
      </c>
      <c r="D63" s="107">
        <v>925.80958999999996</v>
      </c>
      <c r="E63" s="107">
        <v>2122</v>
      </c>
      <c r="F63" s="107">
        <v>92.594999999999999</v>
      </c>
      <c r="G63" s="67">
        <f t="shared" si="0"/>
        <v>626.19041000000004</v>
      </c>
      <c r="H63" s="68" t="str">
        <f t="shared" si="1"/>
        <v>67,6%▲</v>
      </c>
      <c r="I63" s="69"/>
    </row>
    <row r="64" spans="1:9" s="108" customFormat="1" ht="15" customHeight="1" x14ac:dyDescent="0.25">
      <c r="A64" s="110" t="s">
        <v>16</v>
      </c>
      <c r="B64" s="108" t="s">
        <v>54</v>
      </c>
      <c r="C64" s="42">
        <v>-209</v>
      </c>
      <c r="D64" s="109">
        <v>-2894.6919499999999</v>
      </c>
      <c r="E64" s="109">
        <v>-3279</v>
      </c>
      <c r="F64" s="109">
        <v>-2632.02459</v>
      </c>
      <c r="G64" s="70">
        <f t="shared" si="0"/>
        <v>2685.6919499999999</v>
      </c>
      <c r="H64" s="71" t="str">
        <f t="shared" si="1"/>
        <v>-92,8%▼</v>
      </c>
      <c r="I64" s="72"/>
    </row>
    <row r="65" spans="1:9" s="108" customFormat="1" ht="15" customHeight="1" x14ac:dyDescent="0.25">
      <c r="A65" s="110" t="s">
        <v>16</v>
      </c>
      <c r="B65" s="106" t="s">
        <v>55</v>
      </c>
      <c r="C65" s="39">
        <v>-1229</v>
      </c>
      <c r="D65" s="107">
        <v>-2514.3603600000001</v>
      </c>
      <c r="E65" s="107">
        <v>-3026</v>
      </c>
      <c r="F65" s="107">
        <v>-3120.34575</v>
      </c>
      <c r="G65" s="67">
        <f t="shared" si="0"/>
        <v>1285.3603600000001</v>
      </c>
      <c r="H65" s="68" t="str">
        <f t="shared" si="1"/>
        <v>-51,1%▼</v>
      </c>
      <c r="I65" s="69"/>
    </row>
    <row r="66" spans="1:9" s="108" customFormat="1" ht="15" customHeight="1" x14ac:dyDescent="0.25">
      <c r="A66" s="110" t="s">
        <v>16</v>
      </c>
      <c r="B66" s="108" t="s">
        <v>56</v>
      </c>
      <c r="C66" s="42">
        <v>-299</v>
      </c>
      <c r="D66" s="109">
        <v>-3051.9295699999998</v>
      </c>
      <c r="E66" s="109">
        <v>-24</v>
      </c>
      <c r="F66" s="109">
        <v>0</v>
      </c>
      <c r="G66" s="70">
        <f t="shared" si="0"/>
        <v>2752.9295699999998</v>
      </c>
      <c r="H66" s="71" t="str">
        <f t="shared" si="1"/>
        <v>-90,2%▼</v>
      </c>
      <c r="I66" s="72"/>
    </row>
    <row r="67" spans="1:9" s="108" customFormat="1" ht="15" customHeight="1" x14ac:dyDescent="0.25">
      <c r="A67" s="110" t="s">
        <v>16</v>
      </c>
      <c r="B67" s="106" t="s">
        <v>57</v>
      </c>
      <c r="C67" s="39"/>
      <c r="D67" s="107"/>
      <c r="E67" s="107"/>
      <c r="F67" s="107">
        <v>174.71538000000001</v>
      </c>
      <c r="G67" s="67">
        <f t="shared" si="0"/>
        <v>0</v>
      </c>
      <c r="H67" s="68" t="str">
        <f t="shared" si="1"/>
        <v/>
      </c>
      <c r="I67" s="69"/>
    </row>
    <row r="68" spans="1:9" s="108" customFormat="1" ht="15" customHeight="1" x14ac:dyDescent="0.25">
      <c r="A68" s="110" t="s">
        <v>16</v>
      </c>
      <c r="B68" s="108" t="s">
        <v>58</v>
      </c>
      <c r="C68" s="42">
        <v>6532</v>
      </c>
      <c r="D68" s="109">
        <v>6382.8451999999997</v>
      </c>
      <c r="E68" s="109">
        <v>6370</v>
      </c>
      <c r="F68" s="109">
        <v>8421.7884099999974</v>
      </c>
      <c r="G68" s="70">
        <f t="shared" si="0"/>
        <v>149.15480000000025</v>
      </c>
      <c r="H68" s="71" t="str">
        <f t="shared" si="1"/>
        <v>2,3%</v>
      </c>
      <c r="I68" s="72"/>
    </row>
    <row r="69" spans="1:9" s="108" customFormat="1" ht="15" customHeight="1" x14ac:dyDescent="0.25">
      <c r="A69" s="110" t="s">
        <v>16</v>
      </c>
      <c r="B69" s="106" t="s">
        <v>59</v>
      </c>
      <c r="C69" s="39">
        <v>4652</v>
      </c>
      <c r="D69" s="107">
        <v>3582.02583</v>
      </c>
      <c r="E69" s="107">
        <v>3923</v>
      </c>
      <c r="F69" s="107">
        <v>3622.848</v>
      </c>
      <c r="G69" s="67">
        <f t="shared" si="0"/>
        <v>1069.97417</v>
      </c>
      <c r="H69" s="68" t="str">
        <f t="shared" si="1"/>
        <v>29,9%▲</v>
      </c>
      <c r="I69" s="69"/>
    </row>
    <row r="70" spans="1:9" s="108" customFormat="1" ht="15" customHeight="1" x14ac:dyDescent="0.25">
      <c r="A70" s="110" t="s">
        <v>16</v>
      </c>
      <c r="B70" s="108" t="s">
        <v>60</v>
      </c>
      <c r="C70" s="42">
        <v>56439</v>
      </c>
      <c r="D70" s="109">
        <v>44113.2407041076</v>
      </c>
      <c r="E70" s="109">
        <v>48379</v>
      </c>
      <c r="F70" s="109">
        <v>48029.266283289158</v>
      </c>
      <c r="G70" s="70">
        <f t="shared" si="0"/>
        <v>12325.7592958924</v>
      </c>
      <c r="H70" s="71" t="str">
        <f t="shared" si="1"/>
        <v>27,9%▲</v>
      </c>
      <c r="I70" s="72"/>
    </row>
    <row r="71" spans="1:9" ht="15" customHeight="1" x14ac:dyDescent="0.25">
      <c r="A71" s="37" t="s">
        <v>16</v>
      </c>
      <c r="B71" s="1" t="s">
        <v>61</v>
      </c>
      <c r="C71" s="39">
        <v>23</v>
      </c>
      <c r="D71" s="40">
        <v>8.23217</v>
      </c>
      <c r="E71" s="40">
        <v>74</v>
      </c>
      <c r="F71" s="40">
        <v>25.808430000000001</v>
      </c>
      <c r="G71" s="67">
        <f t="shared" ref="G71:G134" si="2">IF(ISERROR(C71- D71)=TRUE,"",C71 - D71)</f>
        <v>14.76783</v>
      </c>
      <c r="H71" s="68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179,4%▲</v>
      </c>
      <c r="I71" s="75"/>
    </row>
    <row r="72" spans="1:9" ht="15" customHeight="1" x14ac:dyDescent="0.25">
      <c r="A72" s="37" t="s">
        <v>16</v>
      </c>
      <c r="B72" t="s">
        <v>62</v>
      </c>
      <c r="C72" s="42"/>
      <c r="D72" s="43"/>
      <c r="E72" s="43"/>
      <c r="F72" s="43">
        <v>0</v>
      </c>
      <c r="G72" s="70">
        <f t="shared" si="2"/>
        <v>0</v>
      </c>
      <c r="H72" s="71" t="str">
        <f t="shared" si="3"/>
        <v/>
      </c>
      <c r="I72" s="72"/>
    </row>
    <row r="73" spans="1:9" ht="15" customHeight="1" x14ac:dyDescent="0.25">
      <c r="A73" s="37" t="s">
        <v>16</v>
      </c>
      <c r="B73" s="1" t="s">
        <v>63</v>
      </c>
      <c r="C73" s="39"/>
      <c r="D73" s="40"/>
      <c r="E73" s="40"/>
      <c r="F73" s="40">
        <v>0</v>
      </c>
      <c r="G73" s="67">
        <f t="shared" si="2"/>
        <v>0</v>
      </c>
      <c r="H73" s="68" t="str">
        <f t="shared" si="3"/>
        <v/>
      </c>
      <c r="I73" s="75"/>
    </row>
    <row r="74" spans="1:9" s="108" customFormat="1" ht="15" customHeight="1" x14ac:dyDescent="0.25">
      <c r="A74" s="110" t="s">
        <v>16</v>
      </c>
      <c r="B74" s="108" t="s">
        <v>64</v>
      </c>
      <c r="C74" s="42">
        <v>7297</v>
      </c>
      <c r="D74" s="109">
        <v>5085.3647999999903</v>
      </c>
      <c r="E74" s="109">
        <v>5031</v>
      </c>
      <c r="F74" s="109">
        <v>4428.4084199999925</v>
      </c>
      <c r="G74" s="70">
        <f t="shared" si="2"/>
        <v>2211.6352000000097</v>
      </c>
      <c r="H74" s="71" t="str">
        <f t="shared" si="3"/>
        <v>43,5%▲</v>
      </c>
      <c r="I74" s="72"/>
    </row>
    <row r="75" spans="1:9" s="108" customFormat="1" ht="15" customHeight="1" x14ac:dyDescent="0.25">
      <c r="A75" s="110" t="s">
        <v>16</v>
      </c>
      <c r="B75" s="106" t="s">
        <v>65</v>
      </c>
      <c r="C75" s="39">
        <v>14545</v>
      </c>
      <c r="D75" s="107">
        <v>13284.745989999999</v>
      </c>
      <c r="E75" s="107">
        <v>11285</v>
      </c>
      <c r="F75" s="107">
        <v>11262.97191</v>
      </c>
      <c r="G75" s="67">
        <f t="shared" si="2"/>
        <v>1260.2540100000006</v>
      </c>
      <c r="H75" s="68" t="str">
        <f t="shared" si="3"/>
        <v>9,5%▲</v>
      </c>
      <c r="I75" s="69"/>
    </row>
    <row r="76" spans="1:9" s="108" customFormat="1" ht="15" customHeight="1" x14ac:dyDescent="0.25">
      <c r="A76" s="110" t="s">
        <v>16</v>
      </c>
      <c r="B76" s="108" t="s">
        <v>66</v>
      </c>
      <c r="C76" s="42">
        <v>11200</v>
      </c>
      <c r="D76" s="109">
        <v>10202.299471686199</v>
      </c>
      <c r="E76" s="109">
        <v>10797</v>
      </c>
      <c r="F76" s="109">
        <v>11380.652064058431</v>
      </c>
      <c r="G76" s="70">
        <f t="shared" si="2"/>
        <v>997.70052831380053</v>
      </c>
      <c r="H76" s="71" t="str">
        <f t="shared" si="3"/>
        <v>9,8%▲</v>
      </c>
      <c r="I76" s="72"/>
    </row>
    <row r="77" spans="1:9" s="108" customFormat="1" ht="15" customHeight="1" x14ac:dyDescent="0.25">
      <c r="A77" s="110" t="s">
        <v>16</v>
      </c>
      <c r="B77" s="106" t="s">
        <v>67</v>
      </c>
      <c r="C77" s="39"/>
      <c r="D77" s="107"/>
      <c r="E77" s="107"/>
      <c r="F77" s="107">
        <v>0</v>
      </c>
      <c r="G77" s="67">
        <f t="shared" si="2"/>
        <v>0</v>
      </c>
      <c r="H77" s="68" t="str">
        <f t="shared" si="3"/>
        <v/>
      </c>
      <c r="I77" s="69"/>
    </row>
    <row r="78" spans="1:9" s="108" customFormat="1" ht="15" customHeight="1" x14ac:dyDescent="0.25">
      <c r="A78" s="110" t="s">
        <v>16</v>
      </c>
      <c r="B78" s="108" t="s">
        <v>68</v>
      </c>
      <c r="C78" s="42"/>
      <c r="D78" s="109"/>
      <c r="E78" s="109"/>
      <c r="F78" s="109">
        <v>0</v>
      </c>
      <c r="G78" s="70">
        <f t="shared" si="2"/>
        <v>0</v>
      </c>
      <c r="H78" s="71" t="str">
        <f t="shared" si="3"/>
        <v/>
      </c>
      <c r="I78" s="72"/>
    </row>
    <row r="79" spans="1:9" s="108" customFormat="1" ht="15" customHeight="1" x14ac:dyDescent="0.25">
      <c r="A79" s="110" t="s">
        <v>16</v>
      </c>
      <c r="B79" s="106" t="s">
        <v>69</v>
      </c>
      <c r="C79" s="39">
        <v>4269</v>
      </c>
      <c r="D79" s="107">
        <v>3993.1471941300001</v>
      </c>
      <c r="E79" s="107">
        <v>4031</v>
      </c>
      <c r="F79" s="107">
        <v>4875.0975835929994</v>
      </c>
      <c r="G79" s="67">
        <f t="shared" si="2"/>
        <v>275.85280586999988</v>
      </c>
      <c r="H79" s="68" t="str">
        <f t="shared" si="3"/>
        <v>6,9%</v>
      </c>
      <c r="I79" s="69"/>
    </row>
    <row r="80" spans="1:9" s="108" customFormat="1" ht="15" customHeight="1" x14ac:dyDescent="0.25">
      <c r="A80" s="110" t="s">
        <v>16</v>
      </c>
      <c r="B80" s="108" t="s">
        <v>70</v>
      </c>
      <c r="C80" s="42"/>
      <c r="D80" s="109"/>
      <c r="E80" s="109"/>
      <c r="F80" s="109">
        <v>0</v>
      </c>
      <c r="G80" s="70">
        <f t="shared" si="2"/>
        <v>0</v>
      </c>
      <c r="H80" s="71" t="str">
        <f t="shared" si="3"/>
        <v/>
      </c>
      <c r="I80" s="72"/>
    </row>
    <row r="81" spans="1:9" s="108" customFormat="1" ht="15" customHeight="1" x14ac:dyDescent="0.25">
      <c r="A81" s="110" t="s">
        <v>16</v>
      </c>
      <c r="B81" s="106" t="s">
        <v>71</v>
      </c>
      <c r="C81" s="39">
        <v>762</v>
      </c>
      <c r="D81" s="107">
        <v>851.53467999999998</v>
      </c>
      <c r="E81" s="107">
        <v>1125</v>
      </c>
      <c r="F81" s="107">
        <v>1496.87781</v>
      </c>
      <c r="G81" s="67">
        <f t="shared" si="2"/>
        <v>-89.53467999999998</v>
      </c>
      <c r="H81" s="68" t="str">
        <f t="shared" si="3"/>
        <v>-10,5%▼</v>
      </c>
      <c r="I81" s="69"/>
    </row>
    <row r="82" spans="1:9" ht="15" customHeight="1" x14ac:dyDescent="0.25">
      <c r="A82" s="37" t="s">
        <v>16</v>
      </c>
      <c r="B82" t="s">
        <v>72</v>
      </c>
      <c r="C82" s="42"/>
      <c r="D82" s="43"/>
      <c r="E82" s="43"/>
      <c r="F82" s="43">
        <v>0</v>
      </c>
      <c r="G82" s="70">
        <f t="shared" si="2"/>
        <v>0</v>
      </c>
      <c r="H82" s="71" t="str">
        <f t="shared" si="3"/>
        <v/>
      </c>
      <c r="I82" s="74"/>
    </row>
    <row r="83" spans="1:9" ht="15" customHeight="1" x14ac:dyDescent="0.25">
      <c r="A83" s="37" t="s">
        <v>16</v>
      </c>
      <c r="B83" s="1" t="s">
        <v>73</v>
      </c>
      <c r="C83" s="39"/>
      <c r="D83" s="40"/>
      <c r="E83" s="40"/>
      <c r="F83" s="40">
        <v>0</v>
      </c>
      <c r="G83" s="67">
        <f t="shared" si="2"/>
        <v>0</v>
      </c>
      <c r="H83" s="68" t="str">
        <f t="shared" si="3"/>
        <v/>
      </c>
      <c r="I83" s="69"/>
    </row>
    <row r="84" spans="1:9" ht="15" customHeight="1" x14ac:dyDescent="0.25">
      <c r="A84" s="37" t="s">
        <v>16</v>
      </c>
      <c r="B84" t="s">
        <v>74</v>
      </c>
      <c r="C84" s="42"/>
      <c r="D84" s="43"/>
      <c r="E84" s="43"/>
      <c r="F84" s="43"/>
      <c r="G84" s="70">
        <f t="shared" si="2"/>
        <v>0</v>
      </c>
      <c r="H84" s="71" t="str">
        <f t="shared" si="3"/>
        <v/>
      </c>
      <c r="I84" s="72"/>
    </row>
    <row r="85" spans="1:9" ht="15" customHeight="1" x14ac:dyDescent="0.25">
      <c r="A85" s="37" t="s">
        <v>16</v>
      </c>
      <c r="B85" s="1" t="s">
        <v>75</v>
      </c>
      <c r="C85" s="39"/>
      <c r="D85" s="40"/>
      <c r="E85" s="40"/>
      <c r="F85" s="40"/>
      <c r="G85" s="67">
        <f t="shared" si="2"/>
        <v>0</v>
      </c>
      <c r="H85" s="68" t="str">
        <f t="shared" si="3"/>
        <v/>
      </c>
      <c r="I85" s="69"/>
    </row>
    <row r="86" spans="1:9" ht="15" customHeight="1" x14ac:dyDescent="0.25">
      <c r="A86" s="37" t="s">
        <v>16</v>
      </c>
      <c r="B86" t="s">
        <v>76</v>
      </c>
      <c r="C86" s="42"/>
      <c r="D86" s="43"/>
      <c r="E86" s="43"/>
      <c r="F86" s="43"/>
      <c r="G86" s="70">
        <f t="shared" si="2"/>
        <v>0</v>
      </c>
      <c r="H86" s="71" t="str">
        <f t="shared" si="3"/>
        <v/>
      </c>
      <c r="I86" s="72"/>
    </row>
    <row r="87" spans="1:9" ht="15" customHeight="1" x14ac:dyDescent="0.25">
      <c r="A87" s="37" t="s">
        <v>16</v>
      </c>
      <c r="B87" s="1" t="s">
        <v>77</v>
      </c>
      <c r="C87" s="39"/>
      <c r="D87" s="40"/>
      <c r="E87" s="40"/>
      <c r="F87" s="40"/>
      <c r="G87" s="67">
        <f t="shared" si="2"/>
        <v>0</v>
      </c>
      <c r="H87" s="68" t="str">
        <f t="shared" si="3"/>
        <v/>
      </c>
      <c r="I87" s="69"/>
    </row>
    <row r="88" spans="1:9" ht="15" customHeight="1" x14ac:dyDescent="0.25">
      <c r="A88" s="37" t="s">
        <v>16</v>
      </c>
      <c r="B88" t="s">
        <v>78</v>
      </c>
      <c r="C88" s="42">
        <v>112869</v>
      </c>
      <c r="D88" s="43"/>
      <c r="E88" s="43"/>
      <c r="F88" s="43"/>
      <c r="G88" s="70">
        <f t="shared" si="2"/>
        <v>112869</v>
      </c>
      <c r="H88" s="71" t="str">
        <f t="shared" si="3"/>
        <v/>
      </c>
      <c r="I88" s="72"/>
    </row>
    <row r="89" spans="1:9" ht="15" customHeight="1" x14ac:dyDescent="0.25">
      <c r="A89" s="37" t="s">
        <v>16</v>
      </c>
      <c r="B89" s="1" t="s">
        <v>79</v>
      </c>
      <c r="C89" s="39"/>
      <c r="D89" s="40">
        <v>6704.2063373160699</v>
      </c>
      <c r="E89" s="40">
        <v>6121</v>
      </c>
      <c r="F89" s="40">
        <v>694.94839464792483</v>
      </c>
      <c r="G89" s="67">
        <f t="shared" si="2"/>
        <v>-6704.2063373160699</v>
      </c>
      <c r="H89" s="68" t="str">
        <f t="shared" si="3"/>
        <v>-100,0%▼</v>
      </c>
      <c r="I89" s="69"/>
    </row>
    <row r="90" spans="1:9" ht="15" customHeight="1" x14ac:dyDescent="0.25">
      <c r="A90" s="37" t="s">
        <v>16</v>
      </c>
      <c r="B90" t="s">
        <v>80</v>
      </c>
      <c r="C90" s="42"/>
      <c r="D90" s="43">
        <v>0</v>
      </c>
      <c r="E90" s="43">
        <v>954</v>
      </c>
      <c r="F90" s="43">
        <v>862.36018200000001</v>
      </c>
      <c r="G90" s="70">
        <f t="shared" si="2"/>
        <v>0</v>
      </c>
      <c r="H90" s="71" t="str">
        <f t="shared" si="3"/>
        <v/>
      </c>
      <c r="I90" s="72"/>
    </row>
    <row r="91" spans="1:9" ht="15" customHeight="1" x14ac:dyDescent="0.25">
      <c r="A91" s="37" t="s">
        <v>16</v>
      </c>
      <c r="B91" s="59" t="s">
        <v>15</v>
      </c>
      <c r="C91" s="60">
        <f>SUMIFS((C7:C90),(A7:A90),A91)</f>
        <v>224758</v>
      </c>
      <c r="D91" s="60">
        <f>SUMIFS((D7:D90),(A7:A90),A91)</f>
        <v>91005.17264541109</v>
      </c>
      <c r="E91" s="60">
        <f>SUMIFS((E7:E90),(A7:A90),A91)</f>
        <v>97974</v>
      </c>
      <c r="F91" s="60">
        <f>SUMIFS((F7:F90),(A7:A90),A91)</f>
        <v>94650.99999990614</v>
      </c>
      <c r="G91" s="76">
        <f t="shared" si="2"/>
        <v>133752.8273545889</v>
      </c>
      <c r="H91" s="77" t="str">
        <f t="shared" si="3"/>
        <v>147,0%▲</v>
      </c>
      <c r="I91" s="98"/>
    </row>
    <row r="92" spans="1:9" ht="15" customHeight="1" x14ac:dyDescent="0.25">
      <c r="A92" s="36" t="s">
        <v>17</v>
      </c>
      <c r="C92" s="43"/>
      <c r="D92" s="43"/>
      <c r="E92" s="43"/>
      <c r="F92" s="43">
        <v>0</v>
      </c>
      <c r="G92" s="70">
        <f t="shared" si="2"/>
        <v>0</v>
      </c>
      <c r="H92" s="71" t="str">
        <f t="shared" si="3"/>
        <v/>
      </c>
      <c r="I92" s="72"/>
    </row>
    <row r="93" spans="1:9" ht="15" customHeight="1" x14ac:dyDescent="0.25">
      <c r="A93" s="7" t="s">
        <v>17</v>
      </c>
      <c r="B93" s="1" t="s">
        <v>40</v>
      </c>
      <c r="C93" s="39"/>
      <c r="D93" s="40"/>
      <c r="E93" s="40"/>
      <c r="F93" s="40">
        <v>0</v>
      </c>
      <c r="G93" s="67">
        <f t="shared" si="2"/>
        <v>0</v>
      </c>
      <c r="H93" s="68" t="str">
        <f t="shared" si="3"/>
        <v/>
      </c>
      <c r="I93" s="69"/>
    </row>
    <row r="94" spans="1:9" ht="15" customHeight="1" x14ac:dyDescent="0.25">
      <c r="A94" s="7" t="s">
        <v>17</v>
      </c>
      <c r="B94" t="s">
        <v>41</v>
      </c>
      <c r="C94" s="42"/>
      <c r="D94" s="43"/>
      <c r="E94" s="43"/>
      <c r="F94" s="43">
        <v>0</v>
      </c>
      <c r="G94" s="70">
        <f t="shared" si="2"/>
        <v>0</v>
      </c>
      <c r="H94" s="71" t="str">
        <f t="shared" si="3"/>
        <v/>
      </c>
      <c r="I94" s="72"/>
    </row>
    <row r="95" spans="1:9" ht="15" customHeight="1" x14ac:dyDescent="0.25">
      <c r="A95" s="7" t="s">
        <v>17</v>
      </c>
      <c r="B95" s="1" t="s">
        <v>42</v>
      </c>
      <c r="C95" s="39">
        <v>1818</v>
      </c>
      <c r="D95" s="40">
        <v>1771.1290077675001</v>
      </c>
      <c r="E95" s="40">
        <v>1743</v>
      </c>
      <c r="F95" s="40">
        <v>1714.8689839426036</v>
      </c>
      <c r="G95" s="67">
        <f t="shared" si="2"/>
        <v>46.87099223249993</v>
      </c>
      <c r="H95" s="68" t="str">
        <f t="shared" si="3"/>
        <v>2,6%</v>
      </c>
      <c r="I95" s="75"/>
    </row>
    <row r="96" spans="1:9" ht="15" customHeight="1" x14ac:dyDescent="0.25">
      <c r="A96" s="7" t="s">
        <v>17</v>
      </c>
      <c r="B96" t="s">
        <v>43</v>
      </c>
      <c r="C96" s="42"/>
      <c r="D96" s="43"/>
      <c r="E96" s="43"/>
      <c r="F96" s="43">
        <v>0</v>
      </c>
      <c r="G96" s="70">
        <f t="shared" si="2"/>
        <v>0</v>
      </c>
      <c r="H96" s="71" t="str">
        <f t="shared" si="3"/>
        <v/>
      </c>
      <c r="I96" s="72"/>
    </row>
    <row r="97" spans="1:9" ht="15" customHeight="1" x14ac:dyDescent="0.25">
      <c r="A97" s="7" t="s">
        <v>17</v>
      </c>
      <c r="B97" s="1" t="s">
        <v>44</v>
      </c>
      <c r="C97" s="39">
        <v>5203</v>
      </c>
      <c r="D97" s="40">
        <v>5009.6899000000003</v>
      </c>
      <c r="E97" s="40">
        <v>4569</v>
      </c>
      <c r="F97" s="67">
        <v>4664.7172600000004</v>
      </c>
      <c r="G97" s="67">
        <f t="shared" si="2"/>
        <v>193.31009999999969</v>
      </c>
      <c r="H97" s="68" t="str">
        <f t="shared" si="3"/>
        <v>3,9%</v>
      </c>
      <c r="I97" s="69"/>
    </row>
    <row r="98" spans="1:9" ht="15" customHeight="1" x14ac:dyDescent="0.25">
      <c r="A98" s="7" t="s">
        <v>17</v>
      </c>
      <c r="B98" t="s">
        <v>45</v>
      </c>
      <c r="C98" s="42"/>
      <c r="D98" s="43"/>
      <c r="E98" s="43"/>
      <c r="F98" s="43">
        <v>0</v>
      </c>
      <c r="G98" s="70">
        <f t="shared" si="2"/>
        <v>0</v>
      </c>
      <c r="H98" s="71" t="str">
        <f t="shared" si="3"/>
        <v/>
      </c>
      <c r="I98" s="72"/>
    </row>
    <row r="99" spans="1:9" ht="15" customHeight="1" x14ac:dyDescent="0.25">
      <c r="A99" s="7" t="s">
        <v>17</v>
      </c>
      <c r="B99" s="1" t="s">
        <v>46</v>
      </c>
      <c r="C99" s="39"/>
      <c r="D99" s="40"/>
      <c r="E99" s="40"/>
      <c r="F99" s="40">
        <v>0</v>
      </c>
      <c r="G99" s="67">
        <f t="shared" si="2"/>
        <v>0</v>
      </c>
      <c r="H99" s="68" t="str">
        <f t="shared" si="3"/>
        <v/>
      </c>
      <c r="I99" s="75"/>
    </row>
    <row r="100" spans="1:9" ht="15" customHeight="1" x14ac:dyDescent="0.25">
      <c r="A100" s="7" t="s">
        <v>17</v>
      </c>
      <c r="B100" t="s">
        <v>47</v>
      </c>
      <c r="C100" s="42"/>
      <c r="D100" s="43"/>
      <c r="E100" s="43"/>
      <c r="F100" s="43">
        <v>0</v>
      </c>
      <c r="G100" s="70">
        <f t="shared" si="2"/>
        <v>0</v>
      </c>
      <c r="H100" s="71" t="str">
        <f t="shared" si="3"/>
        <v/>
      </c>
      <c r="I100" s="74"/>
    </row>
    <row r="101" spans="1:9" ht="15" customHeight="1" x14ac:dyDescent="0.25">
      <c r="A101" s="7" t="s">
        <v>17</v>
      </c>
      <c r="B101" s="1" t="s">
        <v>48</v>
      </c>
      <c r="C101" s="39"/>
      <c r="D101" s="40"/>
      <c r="E101" s="40"/>
      <c r="F101" s="40">
        <v>0</v>
      </c>
      <c r="G101" s="67">
        <f t="shared" si="2"/>
        <v>0</v>
      </c>
      <c r="H101" s="68" t="str">
        <f t="shared" si="3"/>
        <v/>
      </c>
      <c r="I101" s="75"/>
    </row>
    <row r="102" spans="1:9" ht="15" customHeight="1" x14ac:dyDescent="0.25">
      <c r="A102" s="7" t="s">
        <v>17</v>
      </c>
      <c r="B102" t="s">
        <v>49</v>
      </c>
      <c r="C102" s="42"/>
      <c r="D102" s="43"/>
      <c r="E102" s="43"/>
      <c r="F102" s="43">
        <v>0</v>
      </c>
      <c r="G102" s="70">
        <f t="shared" si="2"/>
        <v>0</v>
      </c>
      <c r="H102" s="71" t="str">
        <f t="shared" si="3"/>
        <v/>
      </c>
      <c r="I102" s="72"/>
    </row>
    <row r="103" spans="1:9" ht="15" customHeight="1" x14ac:dyDescent="0.25">
      <c r="A103" s="37" t="s">
        <v>17</v>
      </c>
      <c r="B103" s="1" t="s">
        <v>50</v>
      </c>
      <c r="C103" s="39"/>
      <c r="D103" s="40"/>
      <c r="E103" s="40"/>
      <c r="F103" s="40">
        <v>0</v>
      </c>
      <c r="G103" s="67">
        <f t="shared" si="2"/>
        <v>0</v>
      </c>
      <c r="H103" s="68" t="str">
        <f t="shared" si="3"/>
        <v/>
      </c>
      <c r="I103" s="69"/>
    </row>
    <row r="104" spans="1:9" ht="15" customHeight="1" x14ac:dyDescent="0.25">
      <c r="A104" s="37" t="s">
        <v>17</v>
      </c>
      <c r="B104" t="s">
        <v>51</v>
      </c>
      <c r="C104" s="42"/>
      <c r="D104" s="43"/>
      <c r="E104" s="43"/>
      <c r="F104" s="43">
        <v>0</v>
      </c>
      <c r="G104" s="70">
        <f t="shared" si="2"/>
        <v>0</v>
      </c>
      <c r="H104" s="71" t="str">
        <f t="shared" si="3"/>
        <v/>
      </c>
      <c r="I104" s="74"/>
    </row>
    <row r="105" spans="1:9" s="108" customFormat="1" ht="15" customHeight="1" x14ac:dyDescent="0.25">
      <c r="A105" s="110" t="s">
        <v>17</v>
      </c>
      <c r="B105" s="106" t="s">
        <v>52</v>
      </c>
      <c r="C105" s="39"/>
      <c r="D105" s="107"/>
      <c r="E105" s="107"/>
      <c r="F105" s="107">
        <v>0</v>
      </c>
      <c r="G105" s="67">
        <f t="shared" si="2"/>
        <v>0</v>
      </c>
      <c r="H105" s="68" t="str">
        <f t="shared" si="3"/>
        <v/>
      </c>
      <c r="I105" s="69"/>
    </row>
    <row r="106" spans="1:9" s="108" customFormat="1" ht="15" customHeight="1" x14ac:dyDescent="0.25">
      <c r="A106" s="110" t="s">
        <v>17</v>
      </c>
      <c r="B106" s="108" t="s">
        <v>53</v>
      </c>
      <c r="C106" s="42">
        <v>-1863</v>
      </c>
      <c r="D106" s="109">
        <v>-3289.7489999999998</v>
      </c>
      <c r="E106" s="109">
        <v>-2150</v>
      </c>
      <c r="F106" s="109">
        <v>109.54</v>
      </c>
      <c r="G106" s="70">
        <f t="shared" si="2"/>
        <v>1426.7489999999998</v>
      </c>
      <c r="H106" s="71" t="str">
        <f t="shared" si="3"/>
        <v>-43,4%▼</v>
      </c>
      <c r="I106" s="72"/>
    </row>
    <row r="107" spans="1:9" s="108" customFormat="1" ht="15" customHeight="1" x14ac:dyDescent="0.25">
      <c r="A107" s="110" t="s">
        <v>17</v>
      </c>
      <c r="B107" s="106" t="s">
        <v>54</v>
      </c>
      <c r="C107" s="39">
        <v>-2</v>
      </c>
      <c r="D107" s="107">
        <v>-1726</v>
      </c>
      <c r="E107" s="107">
        <v>-1645</v>
      </c>
      <c r="F107" s="107">
        <v>-1666.70922</v>
      </c>
      <c r="G107" s="67">
        <f t="shared" si="2"/>
        <v>1724</v>
      </c>
      <c r="H107" s="68" t="str">
        <f t="shared" si="3"/>
        <v>-99,9%▼</v>
      </c>
      <c r="I107" s="69"/>
    </row>
    <row r="108" spans="1:9" s="108" customFormat="1" ht="15" customHeight="1" x14ac:dyDescent="0.25">
      <c r="A108" s="110" t="s">
        <v>17</v>
      </c>
      <c r="B108" s="108" t="s">
        <v>55</v>
      </c>
      <c r="C108" s="42">
        <v>-2292</v>
      </c>
      <c r="D108" s="109">
        <v>-6301.4709999999995</v>
      </c>
      <c r="E108" s="109">
        <v>-7874</v>
      </c>
      <c r="F108" s="109">
        <v>-6002.2309999999998</v>
      </c>
      <c r="G108" s="70">
        <f t="shared" si="2"/>
        <v>4009.4709999999995</v>
      </c>
      <c r="H108" s="71" t="str">
        <f t="shared" si="3"/>
        <v>-63,6%▼</v>
      </c>
      <c r="I108" s="72"/>
    </row>
    <row r="109" spans="1:9" s="108" customFormat="1" ht="15" customHeight="1" x14ac:dyDescent="0.25">
      <c r="A109" s="110" t="s">
        <v>17</v>
      </c>
      <c r="B109" s="106" t="s">
        <v>56</v>
      </c>
      <c r="C109" s="39">
        <v>-138745</v>
      </c>
      <c r="D109" s="107">
        <v>-153872.921</v>
      </c>
      <c r="E109" s="107">
        <v>-164729</v>
      </c>
      <c r="F109" s="107">
        <v>-173394.58499999999</v>
      </c>
      <c r="G109" s="67">
        <f t="shared" si="2"/>
        <v>15127.921000000002</v>
      </c>
      <c r="H109" s="68" t="str">
        <f t="shared" si="3"/>
        <v>-9,8%▼</v>
      </c>
      <c r="I109" s="69"/>
    </row>
    <row r="110" spans="1:9" s="108" customFormat="1" ht="15" customHeight="1" x14ac:dyDescent="0.25">
      <c r="A110" s="110" t="s">
        <v>17</v>
      </c>
      <c r="B110" s="108" t="s">
        <v>57</v>
      </c>
      <c r="C110" s="42"/>
      <c r="D110" s="109"/>
      <c r="E110" s="109"/>
      <c r="F110" s="109">
        <v>0</v>
      </c>
      <c r="G110" s="70">
        <f t="shared" si="2"/>
        <v>0</v>
      </c>
      <c r="H110" s="71" t="str">
        <f t="shared" si="3"/>
        <v/>
      </c>
      <c r="I110" s="72"/>
    </row>
    <row r="111" spans="1:9" s="108" customFormat="1" ht="15" customHeight="1" x14ac:dyDescent="0.25">
      <c r="A111" s="110" t="s">
        <v>17</v>
      </c>
      <c r="B111" s="106" t="s">
        <v>58</v>
      </c>
      <c r="C111" s="39">
        <v>10601</v>
      </c>
      <c r="D111" s="107">
        <v>10163.398080000001</v>
      </c>
      <c r="E111" s="107">
        <v>10877</v>
      </c>
      <c r="F111" s="107">
        <v>10969.571529999988</v>
      </c>
      <c r="G111" s="67">
        <f t="shared" si="2"/>
        <v>437.60191999999915</v>
      </c>
      <c r="H111" s="68" t="str">
        <f t="shared" si="3"/>
        <v>4,3%</v>
      </c>
      <c r="I111" s="69"/>
    </row>
    <row r="112" spans="1:9" s="108" customFormat="1" ht="15" customHeight="1" x14ac:dyDescent="0.25">
      <c r="A112" s="110" t="s">
        <v>17</v>
      </c>
      <c r="B112" s="108" t="s">
        <v>59</v>
      </c>
      <c r="C112" s="42">
        <v>6633</v>
      </c>
      <c r="D112" s="109">
        <v>7037.8270000000002</v>
      </c>
      <c r="E112" s="109">
        <v>5539</v>
      </c>
      <c r="F112" s="109">
        <v>6248.9785000000002</v>
      </c>
      <c r="G112" s="70">
        <f t="shared" si="2"/>
        <v>-404.82700000000023</v>
      </c>
      <c r="H112" s="71" t="str">
        <f t="shared" si="3"/>
        <v>-5,8%</v>
      </c>
      <c r="I112" s="72"/>
    </row>
    <row r="113" spans="1:9" s="108" customFormat="1" ht="15" customHeight="1" x14ac:dyDescent="0.25">
      <c r="A113" s="110" t="s">
        <v>17</v>
      </c>
      <c r="B113" s="106" t="s">
        <v>60</v>
      </c>
      <c r="C113" s="39">
        <v>62570</v>
      </c>
      <c r="D113" s="107">
        <v>58373.845740812998</v>
      </c>
      <c r="E113" s="107">
        <v>56926</v>
      </c>
      <c r="F113" s="107">
        <v>52135.620799815115</v>
      </c>
      <c r="G113" s="67">
        <f t="shared" si="2"/>
        <v>4196.154259187002</v>
      </c>
      <c r="H113" s="68" t="str">
        <f t="shared" si="3"/>
        <v>7,2%▲</v>
      </c>
      <c r="I113" s="69"/>
    </row>
    <row r="114" spans="1:9" s="108" customFormat="1" ht="15" customHeight="1" x14ac:dyDescent="0.25">
      <c r="A114" s="110" t="s">
        <v>17</v>
      </c>
      <c r="B114" s="108" t="s">
        <v>61</v>
      </c>
      <c r="C114" s="42"/>
      <c r="D114" s="109"/>
      <c r="E114" s="109">
        <v>34</v>
      </c>
      <c r="F114" s="109">
        <v>30.93722</v>
      </c>
      <c r="G114" s="70">
        <f t="shared" si="2"/>
        <v>0</v>
      </c>
      <c r="H114" s="71" t="str">
        <f t="shared" si="3"/>
        <v/>
      </c>
      <c r="I114" s="72"/>
    </row>
    <row r="115" spans="1:9" s="108" customFormat="1" ht="15" customHeight="1" x14ac:dyDescent="0.25">
      <c r="A115" s="110" t="s">
        <v>17</v>
      </c>
      <c r="B115" s="106" t="s">
        <v>62</v>
      </c>
      <c r="C115" s="39"/>
      <c r="D115" s="107"/>
      <c r="E115" s="107"/>
      <c r="F115" s="107">
        <v>0</v>
      </c>
      <c r="G115" s="67">
        <f t="shared" si="2"/>
        <v>0</v>
      </c>
      <c r="H115" s="68" t="str">
        <f t="shared" si="3"/>
        <v/>
      </c>
      <c r="I115" s="69"/>
    </row>
    <row r="116" spans="1:9" s="108" customFormat="1" ht="15" customHeight="1" x14ac:dyDescent="0.25">
      <c r="A116" s="110" t="s">
        <v>17</v>
      </c>
      <c r="B116" s="108" t="s">
        <v>63</v>
      </c>
      <c r="C116" s="42">
        <v>1838</v>
      </c>
      <c r="D116" s="109">
        <v>1884.22281</v>
      </c>
      <c r="E116" s="109">
        <v>2108</v>
      </c>
      <c r="F116" s="109">
        <v>2161.4315699999997</v>
      </c>
      <c r="G116" s="70">
        <f t="shared" si="2"/>
        <v>-46.222809999999981</v>
      </c>
      <c r="H116" s="71" t="str">
        <f t="shared" si="3"/>
        <v>-2,5%</v>
      </c>
      <c r="I116" s="72"/>
    </row>
    <row r="117" spans="1:9" s="108" customFormat="1" ht="15" customHeight="1" x14ac:dyDescent="0.25">
      <c r="A117" s="110" t="s">
        <v>17</v>
      </c>
      <c r="B117" s="106" t="s">
        <v>64</v>
      </c>
      <c r="C117" s="39"/>
      <c r="D117" s="107"/>
      <c r="E117" s="107"/>
      <c r="F117" s="107">
        <v>0</v>
      </c>
      <c r="G117" s="67">
        <f t="shared" si="2"/>
        <v>0</v>
      </c>
      <c r="H117" s="68" t="str">
        <f t="shared" si="3"/>
        <v/>
      </c>
      <c r="I117" s="69"/>
    </row>
    <row r="118" spans="1:9" s="108" customFormat="1" ht="15" customHeight="1" x14ac:dyDescent="0.25">
      <c r="A118" s="110" t="s">
        <v>17</v>
      </c>
      <c r="B118" s="108" t="s">
        <v>65</v>
      </c>
      <c r="C118" s="42">
        <v>15632</v>
      </c>
      <c r="D118" s="109"/>
      <c r="E118" s="109"/>
      <c r="F118" s="109">
        <v>0</v>
      </c>
      <c r="G118" s="70">
        <f t="shared" si="2"/>
        <v>15632</v>
      </c>
      <c r="H118" s="71" t="str">
        <f t="shared" si="3"/>
        <v/>
      </c>
      <c r="I118" s="72"/>
    </row>
    <row r="119" spans="1:9" s="108" customFormat="1" ht="15" customHeight="1" x14ac:dyDescent="0.25">
      <c r="A119" s="110" t="s">
        <v>17</v>
      </c>
      <c r="B119" s="106" t="s">
        <v>66</v>
      </c>
      <c r="C119" s="39">
        <v>18026</v>
      </c>
      <c r="D119" s="107">
        <v>15739.279928286</v>
      </c>
      <c r="E119" s="107">
        <v>16568</v>
      </c>
      <c r="F119" s="107">
        <v>16731.161068823447</v>
      </c>
      <c r="G119" s="67">
        <f t="shared" si="2"/>
        <v>2286.7200717140004</v>
      </c>
      <c r="H119" s="68" t="str">
        <f t="shared" si="3"/>
        <v>14,5%▲</v>
      </c>
      <c r="I119" s="69"/>
    </row>
    <row r="120" spans="1:9" s="108" customFormat="1" ht="15" customHeight="1" x14ac:dyDescent="0.25">
      <c r="A120" s="110" t="s">
        <v>17</v>
      </c>
      <c r="B120" s="108" t="s">
        <v>67</v>
      </c>
      <c r="C120" s="42"/>
      <c r="D120" s="109"/>
      <c r="E120" s="109"/>
      <c r="F120" s="109">
        <v>0</v>
      </c>
      <c r="G120" s="70">
        <f t="shared" si="2"/>
        <v>0</v>
      </c>
      <c r="H120" s="71" t="str">
        <f t="shared" si="3"/>
        <v/>
      </c>
      <c r="I120" s="72"/>
    </row>
    <row r="121" spans="1:9" s="108" customFormat="1" ht="15" customHeight="1" x14ac:dyDescent="0.25">
      <c r="A121" s="110" t="s">
        <v>17</v>
      </c>
      <c r="B121" s="106" t="s">
        <v>68</v>
      </c>
      <c r="C121" s="39">
        <v>1009</v>
      </c>
      <c r="D121" s="107">
        <v>981.03100959999995</v>
      </c>
      <c r="E121" s="107">
        <v>965</v>
      </c>
      <c r="F121" s="107">
        <v>964.822</v>
      </c>
      <c r="G121" s="67">
        <f t="shared" si="2"/>
        <v>27.968990400000052</v>
      </c>
      <c r="H121" s="68" t="str">
        <f t="shared" si="3"/>
        <v>2,9%</v>
      </c>
      <c r="I121" s="69"/>
    </row>
    <row r="122" spans="1:9" s="108" customFormat="1" ht="15" customHeight="1" x14ac:dyDescent="0.25">
      <c r="A122" s="110" t="s">
        <v>17</v>
      </c>
      <c r="B122" s="108" t="s">
        <v>69</v>
      </c>
      <c r="C122" s="42">
        <v>650</v>
      </c>
      <c r="D122" s="109">
        <v>16485.090199999999</v>
      </c>
      <c r="E122" s="109">
        <v>12223</v>
      </c>
      <c r="F122" s="109">
        <v>12395.79937942767</v>
      </c>
      <c r="G122" s="70">
        <f t="shared" si="2"/>
        <v>-15835.090199999999</v>
      </c>
      <c r="H122" s="71" t="str">
        <f t="shared" si="3"/>
        <v>-96,1%▼</v>
      </c>
      <c r="I122" s="72"/>
    </row>
    <row r="123" spans="1:9" s="108" customFormat="1" ht="15" customHeight="1" x14ac:dyDescent="0.25">
      <c r="A123" s="110" t="s">
        <v>17</v>
      </c>
      <c r="B123" s="106" t="s">
        <v>70</v>
      </c>
      <c r="C123" s="39"/>
      <c r="D123" s="107"/>
      <c r="E123" s="107"/>
      <c r="F123" s="107">
        <v>0</v>
      </c>
      <c r="G123" s="67">
        <f t="shared" si="2"/>
        <v>0</v>
      </c>
      <c r="H123" s="68" t="str">
        <f t="shared" si="3"/>
        <v/>
      </c>
      <c r="I123" s="69"/>
    </row>
    <row r="124" spans="1:9" s="108" customFormat="1" ht="15" customHeight="1" x14ac:dyDescent="0.25">
      <c r="A124" s="110" t="s">
        <v>17</v>
      </c>
      <c r="B124" s="108" t="s">
        <v>71</v>
      </c>
      <c r="C124" s="42">
        <v>802</v>
      </c>
      <c r="D124" s="109">
        <v>949.93756999999903</v>
      </c>
      <c r="E124" s="109">
        <v>1310</v>
      </c>
      <c r="F124" s="109">
        <v>1452.1002599999999</v>
      </c>
      <c r="G124" s="70">
        <f t="shared" si="2"/>
        <v>-147.93756999999903</v>
      </c>
      <c r="H124" s="71" t="str">
        <f t="shared" si="3"/>
        <v>-15,6%▼</v>
      </c>
      <c r="I124" s="72"/>
    </row>
    <row r="125" spans="1:9" ht="15" customHeight="1" x14ac:dyDescent="0.25">
      <c r="A125" s="37" t="s">
        <v>17</v>
      </c>
      <c r="B125" s="1" t="s">
        <v>72</v>
      </c>
      <c r="C125" s="39"/>
      <c r="D125" s="40"/>
      <c r="E125" s="40"/>
      <c r="F125" s="40">
        <v>0</v>
      </c>
      <c r="G125" s="67">
        <f t="shared" si="2"/>
        <v>0</v>
      </c>
      <c r="H125" s="68" t="str">
        <f t="shared" si="3"/>
        <v/>
      </c>
      <c r="I125" s="69"/>
    </row>
    <row r="126" spans="1:9" ht="15" customHeight="1" x14ac:dyDescent="0.25">
      <c r="A126" s="37" t="s">
        <v>17</v>
      </c>
      <c r="B126" t="s">
        <v>73</v>
      </c>
      <c r="C126" s="42"/>
      <c r="D126" s="43"/>
      <c r="E126" s="43"/>
      <c r="F126" s="43">
        <v>0</v>
      </c>
      <c r="G126" s="70">
        <f t="shared" si="2"/>
        <v>0</v>
      </c>
      <c r="H126" s="71" t="str">
        <f t="shared" si="3"/>
        <v/>
      </c>
      <c r="I126" s="74"/>
    </row>
    <row r="127" spans="1:9" ht="15" customHeight="1" x14ac:dyDescent="0.25">
      <c r="A127" s="37" t="s">
        <v>17</v>
      </c>
      <c r="B127" s="1" t="s">
        <v>74</v>
      </c>
      <c r="C127" s="39"/>
      <c r="D127" s="40"/>
      <c r="E127" s="40"/>
      <c r="F127" s="40"/>
      <c r="G127" s="67">
        <f t="shared" si="2"/>
        <v>0</v>
      </c>
      <c r="H127" s="68" t="str">
        <f t="shared" si="3"/>
        <v/>
      </c>
      <c r="I127" s="75"/>
    </row>
    <row r="128" spans="1:9" ht="15" customHeight="1" x14ac:dyDescent="0.25">
      <c r="A128" s="37" t="s">
        <v>17</v>
      </c>
      <c r="B128" t="s">
        <v>75</v>
      </c>
      <c r="C128" s="42"/>
      <c r="D128" s="43"/>
      <c r="E128" s="43"/>
      <c r="F128" s="43"/>
      <c r="G128" s="70">
        <f t="shared" si="2"/>
        <v>0</v>
      </c>
      <c r="H128" s="71" t="str">
        <f t="shared" si="3"/>
        <v/>
      </c>
      <c r="I128" s="74"/>
    </row>
    <row r="129" spans="1:9" ht="15" customHeight="1" x14ac:dyDescent="0.25">
      <c r="A129" s="37" t="s">
        <v>17</v>
      </c>
      <c r="B129" s="1" t="s">
        <v>76</v>
      </c>
      <c r="C129" s="39"/>
      <c r="D129" s="40"/>
      <c r="E129" s="40"/>
      <c r="F129" s="40"/>
      <c r="G129" s="67">
        <f t="shared" si="2"/>
        <v>0</v>
      </c>
      <c r="H129" s="68" t="str">
        <f t="shared" si="3"/>
        <v/>
      </c>
      <c r="I129" s="75"/>
    </row>
    <row r="130" spans="1:9" ht="15" customHeight="1" x14ac:dyDescent="0.25">
      <c r="A130" s="37" t="s">
        <v>17</v>
      </c>
      <c r="B130" t="s">
        <v>77</v>
      </c>
      <c r="C130" s="42"/>
      <c r="D130" s="43"/>
      <c r="E130" s="43"/>
      <c r="F130" s="43"/>
      <c r="G130" s="70">
        <f t="shared" si="2"/>
        <v>0</v>
      </c>
      <c r="H130" s="71" t="str">
        <f t="shared" si="3"/>
        <v/>
      </c>
      <c r="I130" s="74"/>
    </row>
    <row r="131" spans="1:9" ht="15" customHeight="1" x14ac:dyDescent="0.25">
      <c r="A131" s="37" t="s">
        <v>17</v>
      </c>
      <c r="B131" s="1" t="s">
        <v>78</v>
      </c>
      <c r="C131" s="39">
        <v>88715</v>
      </c>
      <c r="D131" s="40"/>
      <c r="E131" s="40"/>
      <c r="F131" s="40"/>
      <c r="G131" s="67">
        <f t="shared" si="2"/>
        <v>88715</v>
      </c>
      <c r="H131" s="68" t="str">
        <f t="shared" si="3"/>
        <v/>
      </c>
      <c r="I131" s="75"/>
    </row>
    <row r="132" spans="1:9" ht="15" customHeight="1" x14ac:dyDescent="0.25">
      <c r="A132" s="37" t="s">
        <v>17</v>
      </c>
      <c r="B132" t="s">
        <v>79</v>
      </c>
      <c r="C132" s="42"/>
      <c r="D132" s="43"/>
      <c r="E132" s="43"/>
      <c r="F132" s="43">
        <v>0</v>
      </c>
      <c r="G132" s="70">
        <f t="shared" si="2"/>
        <v>0</v>
      </c>
      <c r="H132" s="71" t="str">
        <f t="shared" si="3"/>
        <v/>
      </c>
      <c r="I132" s="74"/>
    </row>
    <row r="133" spans="1:9" ht="15" customHeight="1" x14ac:dyDescent="0.25">
      <c r="A133" s="37" t="s">
        <v>17</v>
      </c>
      <c r="B133" s="1" t="s">
        <v>80</v>
      </c>
      <c r="C133" s="39"/>
      <c r="D133" s="40">
        <v>0</v>
      </c>
      <c r="E133" s="40">
        <v>0</v>
      </c>
      <c r="F133" s="40"/>
      <c r="G133" s="67">
        <f t="shared" si="2"/>
        <v>0</v>
      </c>
      <c r="H133" s="68" t="str">
        <f t="shared" si="3"/>
        <v/>
      </c>
      <c r="I133" s="69"/>
    </row>
    <row r="134" spans="1:9" ht="15" customHeight="1" x14ac:dyDescent="0.25">
      <c r="A134" s="37" t="s">
        <v>17</v>
      </c>
      <c r="B134" s="23" t="s">
        <v>15</v>
      </c>
      <c r="C134" s="88">
        <f>SUMIFS((C7:C133),(A7:A133),A134)</f>
        <v>70595</v>
      </c>
      <c r="D134" s="88">
        <f>SUMIFS((D7:D133),(A7:A133),A134)</f>
        <v>-46794.689753533479</v>
      </c>
      <c r="E134" s="88">
        <f>SUMIFS((E7:E133),(A7:A133),A134)</f>
        <v>-63536</v>
      </c>
      <c r="F134" s="88">
        <f>SUMIFS((F7:F133),(A7:A133),A134)</f>
        <v>-71483.976647991163</v>
      </c>
      <c r="G134" s="89">
        <f t="shared" si="2"/>
        <v>117389.68975353349</v>
      </c>
      <c r="H134" s="90" t="str">
        <f t="shared" si="3"/>
        <v>-250,9%▼</v>
      </c>
      <c r="I134" s="92"/>
    </row>
    <row r="135" spans="1:9" ht="15" customHeight="1" x14ac:dyDescent="0.25">
      <c r="A135" s="36" t="s">
        <v>30</v>
      </c>
      <c r="B135" s="1"/>
      <c r="C135" s="40"/>
      <c r="D135" s="40"/>
      <c r="E135" s="40"/>
      <c r="F135" s="40">
        <v>0</v>
      </c>
      <c r="G135" s="67">
        <f t="shared" ref="G135:G198" si="4">IF(ISERROR(C135- D135)=TRUE,"",C135 - D135)</f>
        <v>0</v>
      </c>
      <c r="H135" s="68" t="str">
        <f t="shared" ref="H135:H198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69"/>
    </row>
    <row r="136" spans="1:9" s="108" customFormat="1" ht="15" customHeight="1" x14ac:dyDescent="0.25">
      <c r="A136" s="111" t="s">
        <v>30</v>
      </c>
      <c r="B136" s="108" t="s">
        <v>40</v>
      </c>
      <c r="C136" s="42"/>
      <c r="D136" s="109">
        <v>0</v>
      </c>
      <c r="E136" s="109"/>
      <c r="F136" s="109">
        <v>0</v>
      </c>
      <c r="G136" s="70">
        <f t="shared" si="4"/>
        <v>0</v>
      </c>
      <c r="H136" s="71" t="str">
        <f t="shared" si="5"/>
        <v/>
      </c>
      <c r="I136" s="74"/>
    </row>
    <row r="137" spans="1:9" s="108" customFormat="1" ht="15" customHeight="1" x14ac:dyDescent="0.25">
      <c r="A137" s="111" t="s">
        <v>30</v>
      </c>
      <c r="B137" s="106" t="s">
        <v>41</v>
      </c>
      <c r="C137" s="39">
        <v>648</v>
      </c>
      <c r="D137" s="107">
        <v>868.29580719222702</v>
      </c>
      <c r="E137" s="107">
        <v>1171</v>
      </c>
      <c r="F137" s="107">
        <v>0</v>
      </c>
      <c r="G137" s="67">
        <f t="shared" si="4"/>
        <v>-220.29580719222702</v>
      </c>
      <c r="H137" s="68" t="str">
        <f t="shared" si="5"/>
        <v>-25,4%▼</v>
      </c>
      <c r="I137" s="75"/>
    </row>
    <row r="138" spans="1:9" s="108" customFormat="1" ht="15" customHeight="1" x14ac:dyDescent="0.25">
      <c r="A138" s="111" t="s">
        <v>30</v>
      </c>
      <c r="B138" s="108" t="s">
        <v>42</v>
      </c>
      <c r="C138" s="42"/>
      <c r="D138" s="109">
        <v>0</v>
      </c>
      <c r="E138" s="109"/>
      <c r="F138" s="109">
        <v>0</v>
      </c>
      <c r="G138" s="70">
        <f t="shared" si="4"/>
        <v>0</v>
      </c>
      <c r="H138" s="71" t="str">
        <f t="shared" si="5"/>
        <v/>
      </c>
      <c r="I138" s="74"/>
    </row>
    <row r="139" spans="1:9" s="108" customFormat="1" ht="15" customHeight="1" x14ac:dyDescent="0.25">
      <c r="A139" s="111" t="s">
        <v>30</v>
      </c>
      <c r="B139" s="106" t="s">
        <v>43</v>
      </c>
      <c r="C139" s="39"/>
      <c r="D139" s="107">
        <v>0</v>
      </c>
      <c r="E139" s="107"/>
      <c r="F139" s="107">
        <v>0</v>
      </c>
      <c r="G139" s="67">
        <f t="shared" si="4"/>
        <v>0</v>
      </c>
      <c r="H139" s="68" t="str">
        <f t="shared" si="5"/>
        <v/>
      </c>
      <c r="I139" s="75"/>
    </row>
    <row r="140" spans="1:9" s="108" customFormat="1" ht="15" customHeight="1" x14ac:dyDescent="0.25">
      <c r="A140" s="111" t="s">
        <v>30</v>
      </c>
      <c r="B140" s="108" t="s">
        <v>44</v>
      </c>
      <c r="C140" s="42">
        <v>1046</v>
      </c>
      <c r="D140" s="109">
        <v>877.64206000000001</v>
      </c>
      <c r="E140" s="109">
        <v>904</v>
      </c>
      <c r="F140" s="109">
        <v>0</v>
      </c>
      <c r="G140" s="70">
        <f t="shared" si="4"/>
        <v>168.35793999999999</v>
      </c>
      <c r="H140" s="71" t="str">
        <f t="shared" si="5"/>
        <v>19,2%▲</v>
      </c>
      <c r="I140" s="74"/>
    </row>
    <row r="141" spans="1:9" s="108" customFormat="1" ht="15" customHeight="1" x14ac:dyDescent="0.25">
      <c r="A141" s="111" t="s">
        <v>30</v>
      </c>
      <c r="B141" s="106" t="s">
        <v>45</v>
      </c>
      <c r="C141" s="39"/>
      <c r="D141" s="107">
        <v>0</v>
      </c>
      <c r="E141" s="107"/>
      <c r="F141" s="107">
        <v>0</v>
      </c>
      <c r="G141" s="67">
        <f t="shared" si="4"/>
        <v>0</v>
      </c>
      <c r="H141" s="68" t="str">
        <f t="shared" si="5"/>
        <v/>
      </c>
      <c r="I141" s="75"/>
    </row>
    <row r="142" spans="1:9" s="108" customFormat="1" ht="15" customHeight="1" x14ac:dyDescent="0.25">
      <c r="A142" s="111" t="s">
        <v>30</v>
      </c>
      <c r="B142" s="108" t="s">
        <v>46</v>
      </c>
      <c r="C142" s="42"/>
      <c r="D142" s="109">
        <v>0</v>
      </c>
      <c r="E142" s="109"/>
      <c r="F142" s="109">
        <v>0</v>
      </c>
      <c r="G142" s="70">
        <f t="shared" si="4"/>
        <v>0</v>
      </c>
      <c r="H142" s="71" t="str">
        <f t="shared" si="5"/>
        <v/>
      </c>
      <c r="I142" s="74"/>
    </row>
    <row r="143" spans="1:9" s="108" customFormat="1" ht="15" customHeight="1" x14ac:dyDescent="0.25">
      <c r="A143" s="111" t="s">
        <v>30</v>
      </c>
      <c r="B143" s="106" t="s">
        <v>47</v>
      </c>
      <c r="C143" s="39">
        <v>12004</v>
      </c>
      <c r="D143" s="107">
        <v>10699.3790033525</v>
      </c>
      <c r="E143" s="107">
        <v>9384</v>
      </c>
      <c r="F143" s="107">
        <v>6532.4800700000005</v>
      </c>
      <c r="G143" s="67">
        <f t="shared" si="4"/>
        <v>1304.6209966474999</v>
      </c>
      <c r="H143" s="68" t="str">
        <f t="shared" si="5"/>
        <v>12,2%▲</v>
      </c>
      <c r="I143" s="75"/>
    </row>
    <row r="144" spans="1:9" s="108" customFormat="1" ht="15" customHeight="1" x14ac:dyDescent="0.25">
      <c r="A144" s="111" t="s">
        <v>30</v>
      </c>
      <c r="B144" s="108" t="s">
        <v>48</v>
      </c>
      <c r="C144" s="42">
        <v>2490</v>
      </c>
      <c r="D144" s="109">
        <v>2580.1930699999998</v>
      </c>
      <c r="E144" s="109"/>
      <c r="F144" s="109">
        <v>0</v>
      </c>
      <c r="G144" s="70">
        <f t="shared" si="4"/>
        <v>-90.193069999999807</v>
      </c>
      <c r="H144" s="71" t="str">
        <f t="shared" si="5"/>
        <v>-3,5%</v>
      </c>
      <c r="I144" s="74"/>
    </row>
    <row r="145" spans="1:9" s="108" customFormat="1" ht="15" customHeight="1" x14ac:dyDescent="0.25">
      <c r="A145" s="111" t="s">
        <v>30</v>
      </c>
      <c r="B145" s="106" t="s">
        <v>49</v>
      </c>
      <c r="C145" s="39"/>
      <c r="D145" s="107">
        <v>0</v>
      </c>
      <c r="E145" s="107"/>
      <c r="F145" s="107">
        <v>0</v>
      </c>
      <c r="G145" s="67">
        <f t="shared" si="4"/>
        <v>0</v>
      </c>
      <c r="H145" s="68" t="str">
        <f t="shared" si="5"/>
        <v/>
      </c>
      <c r="I145" s="75"/>
    </row>
    <row r="146" spans="1:9" s="108" customFormat="1" ht="15" customHeight="1" x14ac:dyDescent="0.25">
      <c r="A146" s="111" t="s">
        <v>30</v>
      </c>
      <c r="B146" s="108" t="s">
        <v>50</v>
      </c>
      <c r="C146" s="42"/>
      <c r="D146" s="109">
        <v>0</v>
      </c>
      <c r="E146" s="109"/>
      <c r="F146" s="109">
        <v>0</v>
      </c>
      <c r="G146" s="70">
        <f t="shared" si="4"/>
        <v>0</v>
      </c>
      <c r="H146" s="71" t="str">
        <f t="shared" si="5"/>
        <v/>
      </c>
      <c r="I146" s="74"/>
    </row>
    <row r="147" spans="1:9" s="108" customFormat="1" ht="15" customHeight="1" x14ac:dyDescent="0.25">
      <c r="A147" s="111" t="s">
        <v>30</v>
      </c>
      <c r="B147" s="106" t="s">
        <v>51</v>
      </c>
      <c r="C147" s="39"/>
      <c r="D147" s="107">
        <v>0</v>
      </c>
      <c r="E147" s="107"/>
      <c r="F147" s="107">
        <v>0</v>
      </c>
      <c r="G147" s="67">
        <f t="shared" si="4"/>
        <v>0</v>
      </c>
      <c r="H147" s="68" t="str">
        <f t="shared" si="5"/>
        <v/>
      </c>
      <c r="I147" s="75"/>
    </row>
    <row r="148" spans="1:9" s="108" customFormat="1" ht="15" customHeight="1" x14ac:dyDescent="0.25">
      <c r="A148" s="111" t="s">
        <v>30</v>
      </c>
      <c r="B148" s="108" t="s">
        <v>52</v>
      </c>
      <c r="C148" s="42">
        <v>539</v>
      </c>
      <c r="D148" s="109">
        <v>0</v>
      </c>
      <c r="E148" s="109"/>
      <c r="F148" s="109">
        <v>0</v>
      </c>
      <c r="G148" s="70">
        <f t="shared" si="4"/>
        <v>539</v>
      </c>
      <c r="H148" s="71" t="str">
        <f t="shared" si="5"/>
        <v/>
      </c>
      <c r="I148" s="74"/>
    </row>
    <row r="149" spans="1:9" s="108" customFormat="1" ht="15" customHeight="1" x14ac:dyDescent="0.25">
      <c r="A149" s="111" t="s">
        <v>30</v>
      </c>
      <c r="B149" s="106" t="s">
        <v>53</v>
      </c>
      <c r="C149" s="39">
        <v>206229</v>
      </c>
      <c r="D149" s="107">
        <v>305015.27006000001</v>
      </c>
      <c r="E149" s="107">
        <v>269394</v>
      </c>
      <c r="F149" s="107">
        <v>268162</v>
      </c>
      <c r="G149" s="67">
        <f t="shared" si="4"/>
        <v>-98786.27006000001</v>
      </c>
      <c r="H149" s="68" t="str">
        <f t="shared" si="5"/>
        <v>-32,4%▼</v>
      </c>
      <c r="I149" s="75"/>
    </row>
    <row r="150" spans="1:9" s="108" customFormat="1" ht="15" customHeight="1" x14ac:dyDescent="0.25">
      <c r="A150" s="111" t="s">
        <v>30</v>
      </c>
      <c r="B150" s="108" t="s">
        <v>54</v>
      </c>
      <c r="C150" s="42">
        <v>-19854</v>
      </c>
      <c r="D150" s="109">
        <v>-28494.120459999998</v>
      </c>
      <c r="E150" s="109">
        <v>-12618</v>
      </c>
      <c r="F150" s="109">
        <v>-16986.352899999998</v>
      </c>
      <c r="G150" s="70">
        <f t="shared" si="4"/>
        <v>8640.1204599999983</v>
      </c>
      <c r="H150" s="71" t="str">
        <f t="shared" si="5"/>
        <v>-30,3%▼</v>
      </c>
      <c r="I150" s="74"/>
    </row>
    <row r="151" spans="1:9" s="108" customFormat="1" ht="15" customHeight="1" x14ac:dyDescent="0.25">
      <c r="A151" s="111" t="s">
        <v>30</v>
      </c>
      <c r="B151" s="106" t="s">
        <v>55</v>
      </c>
      <c r="C151" s="39">
        <v>-7809</v>
      </c>
      <c r="D151" s="107">
        <v>-10243.927159999999</v>
      </c>
      <c r="E151" s="107">
        <v>-11051</v>
      </c>
      <c r="F151" s="107">
        <v>-12863.940500000001</v>
      </c>
      <c r="G151" s="67">
        <f t="shared" si="4"/>
        <v>2434.9271599999993</v>
      </c>
      <c r="H151" s="68" t="str">
        <f t="shared" si="5"/>
        <v>-23,8%▼</v>
      </c>
      <c r="I151" s="75"/>
    </row>
    <row r="152" spans="1:9" s="108" customFormat="1" ht="15" customHeight="1" x14ac:dyDescent="0.25">
      <c r="A152" s="111" t="s">
        <v>30</v>
      </c>
      <c r="B152" s="108" t="s">
        <v>56</v>
      </c>
      <c r="C152" s="42">
        <v>-755484</v>
      </c>
      <c r="D152" s="109">
        <v>-751596.64615000004</v>
      </c>
      <c r="E152" s="109">
        <v>-835610</v>
      </c>
      <c r="F152" s="109">
        <v>-804425.4444413801</v>
      </c>
      <c r="G152" s="70">
        <f t="shared" si="4"/>
        <v>-3887.3538499999559</v>
      </c>
      <c r="H152" s="71" t="str">
        <f t="shared" si="5"/>
        <v>0,5%</v>
      </c>
      <c r="I152" s="74"/>
    </row>
    <row r="153" spans="1:9" s="108" customFormat="1" ht="15" customHeight="1" x14ac:dyDescent="0.25">
      <c r="A153" s="111" t="s">
        <v>30</v>
      </c>
      <c r="B153" s="106" t="s">
        <v>57</v>
      </c>
      <c r="C153" s="39">
        <v>-2419</v>
      </c>
      <c r="D153" s="107">
        <v>-862.73176000000001</v>
      </c>
      <c r="E153" s="107">
        <v>3999</v>
      </c>
      <c r="F153" s="107">
        <v>0</v>
      </c>
      <c r="G153" s="67">
        <f t="shared" si="4"/>
        <v>-1556.2682399999999</v>
      </c>
      <c r="H153" s="68" t="str">
        <f t="shared" si="5"/>
        <v>180,4%▲</v>
      </c>
      <c r="I153" s="75"/>
    </row>
    <row r="154" spans="1:9" s="108" customFormat="1" ht="15" customHeight="1" x14ac:dyDescent="0.25">
      <c r="A154" s="111" t="s">
        <v>30</v>
      </c>
      <c r="B154" s="108" t="s">
        <v>58</v>
      </c>
      <c r="C154" s="42">
        <v>33761</v>
      </c>
      <c r="D154" s="109">
        <v>32850.326540000002</v>
      </c>
      <c r="E154" s="109">
        <v>31839</v>
      </c>
      <c r="F154" s="109">
        <v>38326.135860000009</v>
      </c>
      <c r="G154" s="70">
        <f t="shared" si="4"/>
        <v>910.67345999999816</v>
      </c>
      <c r="H154" s="71" t="str">
        <f t="shared" si="5"/>
        <v>2,8%</v>
      </c>
      <c r="I154" s="74"/>
    </row>
    <row r="155" spans="1:9" s="108" customFormat="1" ht="15" customHeight="1" x14ac:dyDescent="0.25">
      <c r="A155" s="111" t="s">
        <v>30</v>
      </c>
      <c r="B155" s="106" t="s">
        <v>59</v>
      </c>
      <c r="C155" s="39">
        <v>13685</v>
      </c>
      <c r="D155" s="107">
        <v>10594.95529</v>
      </c>
      <c r="E155" s="107">
        <v>12879</v>
      </c>
      <c r="F155" s="107">
        <v>1752.2178899999999</v>
      </c>
      <c r="G155" s="67">
        <f t="shared" si="4"/>
        <v>3090.0447100000001</v>
      </c>
      <c r="H155" s="68" t="str">
        <f t="shared" si="5"/>
        <v>29,2%▲</v>
      </c>
      <c r="I155" s="75"/>
    </row>
    <row r="156" spans="1:9" s="108" customFormat="1" ht="15" customHeight="1" x14ac:dyDescent="0.25">
      <c r="A156" s="111" t="s">
        <v>30</v>
      </c>
      <c r="B156" s="108" t="s">
        <v>60</v>
      </c>
      <c r="C156" s="42">
        <v>154436</v>
      </c>
      <c r="D156" s="109">
        <v>151141.39037463901</v>
      </c>
      <c r="E156" s="109">
        <v>128298</v>
      </c>
      <c r="F156" s="109">
        <v>100734</v>
      </c>
      <c r="G156" s="70">
        <f t="shared" si="4"/>
        <v>3294.6096253609867</v>
      </c>
      <c r="H156" s="71" t="str">
        <f t="shared" si="5"/>
        <v>2,2%</v>
      </c>
      <c r="I156" s="74"/>
    </row>
    <row r="157" spans="1:9" s="108" customFormat="1" ht="15" customHeight="1" x14ac:dyDescent="0.25">
      <c r="A157" s="111" t="s">
        <v>30</v>
      </c>
      <c r="B157" s="106" t="s">
        <v>61</v>
      </c>
      <c r="C157" s="39">
        <v>1310</v>
      </c>
      <c r="D157" s="107">
        <v>3248.2133800000001</v>
      </c>
      <c r="E157" s="107">
        <v>190</v>
      </c>
      <c r="F157" s="107">
        <v>117.29038</v>
      </c>
      <c r="G157" s="67">
        <f t="shared" si="4"/>
        <v>-1938.2133800000001</v>
      </c>
      <c r="H157" s="68" t="str">
        <f t="shared" si="5"/>
        <v>-59,7%▼</v>
      </c>
      <c r="I157" s="75"/>
    </row>
    <row r="158" spans="1:9" s="108" customFormat="1" ht="15" customHeight="1" x14ac:dyDescent="0.25">
      <c r="A158" s="111" t="s">
        <v>30</v>
      </c>
      <c r="B158" s="108" t="s">
        <v>62</v>
      </c>
      <c r="C158" s="42"/>
      <c r="D158" s="109">
        <v>0</v>
      </c>
      <c r="E158" s="109"/>
      <c r="F158" s="109"/>
      <c r="G158" s="70">
        <f t="shared" si="4"/>
        <v>0</v>
      </c>
      <c r="H158" s="71" t="str">
        <f t="shared" si="5"/>
        <v/>
      </c>
      <c r="I158" s="74"/>
    </row>
    <row r="159" spans="1:9" s="108" customFormat="1" ht="15" customHeight="1" x14ac:dyDescent="0.25">
      <c r="A159" s="111" t="s">
        <v>30</v>
      </c>
      <c r="B159" s="106" t="s">
        <v>63</v>
      </c>
      <c r="C159" s="39">
        <v>19139</v>
      </c>
      <c r="D159" s="107">
        <v>23251.072040860199</v>
      </c>
      <c r="E159" s="107">
        <v>7793</v>
      </c>
      <c r="F159" s="107">
        <v>8625.8303800000012</v>
      </c>
      <c r="G159" s="67">
        <f t="shared" si="4"/>
        <v>-4112.0720408601992</v>
      </c>
      <c r="H159" s="68" t="str">
        <f t="shared" si="5"/>
        <v>-17,7%▼</v>
      </c>
      <c r="I159" s="75"/>
    </row>
    <row r="160" spans="1:9" s="108" customFormat="1" ht="15" customHeight="1" x14ac:dyDescent="0.25">
      <c r="A160" s="111" t="s">
        <v>30</v>
      </c>
      <c r="B160" s="108" t="s">
        <v>64</v>
      </c>
      <c r="C160" s="42"/>
      <c r="D160" s="109">
        <v>5614.4590799999996</v>
      </c>
      <c r="E160" s="109"/>
      <c r="F160" s="109">
        <v>0</v>
      </c>
      <c r="G160" s="70">
        <f t="shared" si="4"/>
        <v>-5614.4590799999996</v>
      </c>
      <c r="H160" s="71" t="str">
        <f t="shared" si="5"/>
        <v>-100,0%▼</v>
      </c>
      <c r="I160" s="74"/>
    </row>
    <row r="161" spans="1:9" s="108" customFormat="1" ht="15" customHeight="1" x14ac:dyDescent="0.25">
      <c r="A161" s="111" t="s">
        <v>30</v>
      </c>
      <c r="B161" s="106" t="s">
        <v>65</v>
      </c>
      <c r="C161" s="39">
        <v>17918</v>
      </c>
      <c r="D161" s="107">
        <v>17304.580549999999</v>
      </c>
      <c r="E161" s="107">
        <v>13723</v>
      </c>
      <c r="F161" s="107">
        <v>13129.162180000001</v>
      </c>
      <c r="G161" s="67">
        <f t="shared" si="4"/>
        <v>613.41945000000123</v>
      </c>
      <c r="H161" s="68" t="str">
        <f t="shared" si="5"/>
        <v>3,5%</v>
      </c>
      <c r="I161" s="75"/>
    </row>
    <row r="162" spans="1:9" s="108" customFormat="1" ht="15" customHeight="1" x14ac:dyDescent="0.25">
      <c r="A162" s="111" t="s">
        <v>30</v>
      </c>
      <c r="B162" s="108" t="s">
        <v>66</v>
      </c>
      <c r="C162" s="42">
        <v>6343</v>
      </c>
      <c r="D162" s="109">
        <v>6461.8794799999996</v>
      </c>
      <c r="E162" s="109">
        <v>6442</v>
      </c>
      <c r="F162" s="109">
        <v>6011.2819900000004</v>
      </c>
      <c r="G162" s="70">
        <f t="shared" si="4"/>
        <v>-118.8794799999996</v>
      </c>
      <c r="H162" s="71" t="str">
        <f t="shared" si="5"/>
        <v>-1,8%</v>
      </c>
      <c r="I162" s="74"/>
    </row>
    <row r="163" spans="1:9" s="108" customFormat="1" ht="15" customHeight="1" x14ac:dyDescent="0.25">
      <c r="A163" s="111" t="s">
        <v>30</v>
      </c>
      <c r="B163" s="106" t="s">
        <v>67</v>
      </c>
      <c r="C163" s="39"/>
      <c r="D163" s="107">
        <v>0</v>
      </c>
      <c r="E163" s="107"/>
      <c r="F163" s="107">
        <v>0</v>
      </c>
      <c r="G163" s="67">
        <f t="shared" si="4"/>
        <v>0</v>
      </c>
      <c r="H163" s="68" t="str">
        <f t="shared" si="5"/>
        <v/>
      </c>
      <c r="I163" s="75"/>
    </row>
    <row r="164" spans="1:9" s="108" customFormat="1" ht="15" customHeight="1" x14ac:dyDescent="0.25">
      <c r="A164" s="111" t="s">
        <v>30</v>
      </c>
      <c r="B164" s="108" t="s">
        <v>68</v>
      </c>
      <c r="C164" s="42"/>
      <c r="D164" s="109">
        <v>0</v>
      </c>
      <c r="E164" s="109"/>
      <c r="F164" s="109">
        <v>0</v>
      </c>
      <c r="G164" s="70">
        <f t="shared" si="4"/>
        <v>0</v>
      </c>
      <c r="H164" s="71" t="str">
        <f t="shared" si="5"/>
        <v/>
      </c>
      <c r="I164" s="74"/>
    </row>
    <row r="165" spans="1:9" s="108" customFormat="1" ht="15" customHeight="1" x14ac:dyDescent="0.25">
      <c r="A165" s="111" t="s">
        <v>30</v>
      </c>
      <c r="B165" s="106" t="s">
        <v>69</v>
      </c>
      <c r="C165" s="39">
        <v>993</v>
      </c>
      <c r="D165" s="107">
        <v>958.65102000000002</v>
      </c>
      <c r="E165" s="107">
        <v>884</v>
      </c>
      <c r="F165" s="107">
        <v>661.4583100000001</v>
      </c>
      <c r="G165" s="67">
        <f t="shared" si="4"/>
        <v>34.348979999999983</v>
      </c>
      <c r="H165" s="68" t="str">
        <f t="shared" si="5"/>
        <v>3,6%</v>
      </c>
      <c r="I165" s="75"/>
    </row>
    <row r="166" spans="1:9" s="108" customFormat="1" ht="15" customHeight="1" x14ac:dyDescent="0.25">
      <c r="A166" s="111" t="s">
        <v>30</v>
      </c>
      <c r="B166" s="108" t="s">
        <v>70</v>
      </c>
      <c r="C166" s="42">
        <v>18</v>
      </c>
      <c r="D166" s="109">
        <v>44.805328742439201</v>
      </c>
      <c r="E166" s="109">
        <v>59</v>
      </c>
      <c r="F166" s="109">
        <v>0</v>
      </c>
      <c r="G166" s="70">
        <f t="shared" si="4"/>
        <v>-26.805328742439201</v>
      </c>
      <c r="H166" s="71" t="str">
        <f t="shared" si="5"/>
        <v>-59,8%▼</v>
      </c>
      <c r="I166" s="74"/>
    </row>
    <row r="167" spans="1:9" s="108" customFormat="1" ht="15" customHeight="1" x14ac:dyDescent="0.25">
      <c r="A167" s="111" t="s">
        <v>30</v>
      </c>
      <c r="B167" s="106" t="s">
        <v>71</v>
      </c>
      <c r="C167" s="39">
        <v>2246</v>
      </c>
      <c r="D167" s="107">
        <v>2397.9954499999999</v>
      </c>
      <c r="E167" s="107">
        <v>3247</v>
      </c>
      <c r="F167" s="107">
        <v>3566.6550099999999</v>
      </c>
      <c r="G167" s="67">
        <f t="shared" si="4"/>
        <v>-151.99544999999989</v>
      </c>
      <c r="H167" s="68" t="str">
        <f t="shared" si="5"/>
        <v>-6,3%</v>
      </c>
      <c r="I167" s="75"/>
    </row>
    <row r="168" spans="1:9" s="108" customFormat="1" ht="15" customHeight="1" x14ac:dyDescent="0.25">
      <c r="A168" s="111" t="s">
        <v>30</v>
      </c>
      <c r="B168" s="108" t="s">
        <v>72</v>
      </c>
      <c r="C168" s="42">
        <v>103479</v>
      </c>
      <c r="D168" s="109">
        <v>68227.400142093902</v>
      </c>
      <c r="E168" s="109">
        <v>24192</v>
      </c>
      <c r="F168" s="109">
        <v>11373.008820000001</v>
      </c>
      <c r="G168" s="70">
        <f t="shared" si="4"/>
        <v>35251.599857906098</v>
      </c>
      <c r="H168" s="71" t="str">
        <f t="shared" si="5"/>
        <v>51,7%▲</v>
      </c>
      <c r="I168" s="74"/>
    </row>
    <row r="169" spans="1:9" s="108" customFormat="1" ht="15" customHeight="1" x14ac:dyDescent="0.25">
      <c r="A169" s="111" t="s">
        <v>30</v>
      </c>
      <c r="B169" s="106" t="s">
        <v>73</v>
      </c>
      <c r="C169" s="39"/>
      <c r="D169" s="107">
        <v>0</v>
      </c>
      <c r="E169" s="107"/>
      <c r="F169" s="107">
        <v>0</v>
      </c>
      <c r="G169" s="67">
        <f t="shared" si="4"/>
        <v>0</v>
      </c>
      <c r="H169" s="68" t="str">
        <f t="shared" si="5"/>
        <v/>
      </c>
      <c r="I169" s="75"/>
    </row>
    <row r="170" spans="1:9" ht="15" customHeight="1" x14ac:dyDescent="0.25">
      <c r="A170" s="37" t="s">
        <v>30</v>
      </c>
      <c r="B170" t="s">
        <v>74</v>
      </c>
      <c r="C170" s="42"/>
      <c r="D170" s="43">
        <v>0</v>
      </c>
      <c r="E170" s="43"/>
      <c r="F170" s="43"/>
      <c r="G170" s="70">
        <f t="shared" si="4"/>
        <v>0</v>
      </c>
      <c r="H170" s="71" t="str">
        <f t="shared" si="5"/>
        <v/>
      </c>
      <c r="I170" s="74"/>
    </row>
    <row r="171" spans="1:9" ht="15" customHeight="1" x14ac:dyDescent="0.25">
      <c r="A171" s="37" t="s">
        <v>30</v>
      </c>
      <c r="B171" s="1" t="s">
        <v>75</v>
      </c>
      <c r="C171" s="39"/>
      <c r="D171" s="40">
        <v>0</v>
      </c>
      <c r="E171" s="40"/>
      <c r="F171" s="40"/>
      <c r="G171" s="67">
        <f t="shared" si="4"/>
        <v>0</v>
      </c>
      <c r="H171" s="68" t="str">
        <f t="shared" si="5"/>
        <v/>
      </c>
      <c r="I171" s="75"/>
    </row>
    <row r="172" spans="1:9" ht="15" customHeight="1" x14ac:dyDescent="0.25">
      <c r="A172" s="37" t="s">
        <v>30</v>
      </c>
      <c r="B172" t="s">
        <v>76</v>
      </c>
      <c r="C172" s="42"/>
      <c r="D172" s="43"/>
      <c r="E172" s="43"/>
      <c r="F172" s="43"/>
      <c r="G172" s="70">
        <f t="shared" si="4"/>
        <v>0</v>
      </c>
      <c r="H172" s="71" t="str">
        <f t="shared" si="5"/>
        <v/>
      </c>
      <c r="I172" s="74"/>
    </row>
    <row r="173" spans="1:9" ht="15" customHeight="1" x14ac:dyDescent="0.25">
      <c r="A173" s="37" t="s">
        <v>30</v>
      </c>
      <c r="B173" s="1" t="s">
        <v>77</v>
      </c>
      <c r="C173" s="39"/>
      <c r="D173" s="40"/>
      <c r="E173" s="40"/>
      <c r="F173" s="40"/>
      <c r="G173" s="67">
        <f t="shared" si="4"/>
        <v>0</v>
      </c>
      <c r="H173" s="68" t="str">
        <f t="shared" si="5"/>
        <v/>
      </c>
      <c r="I173" s="75"/>
    </row>
    <row r="174" spans="1:9" ht="15" customHeight="1" x14ac:dyDescent="0.25">
      <c r="A174" s="37" t="s">
        <v>30</v>
      </c>
      <c r="B174" t="s">
        <v>78</v>
      </c>
      <c r="C174" s="42">
        <v>211981</v>
      </c>
      <c r="D174" s="43"/>
      <c r="E174" s="43"/>
      <c r="F174" s="43"/>
      <c r="G174" s="70">
        <f t="shared" si="4"/>
        <v>211981</v>
      </c>
      <c r="H174" s="71" t="str">
        <f t="shared" si="5"/>
        <v/>
      </c>
      <c r="I174" s="74"/>
    </row>
    <row r="175" spans="1:9" ht="15" customHeight="1" x14ac:dyDescent="0.25">
      <c r="A175" s="37" t="s">
        <v>30</v>
      </c>
      <c r="B175" s="1" t="s">
        <v>79</v>
      </c>
      <c r="C175" s="39"/>
      <c r="D175" s="40">
        <v>2452.7794014588499</v>
      </c>
      <c r="E175" s="40"/>
      <c r="F175" s="40">
        <v>0</v>
      </c>
      <c r="G175" s="67">
        <f t="shared" si="4"/>
        <v>-2452.7794014588499</v>
      </c>
      <c r="H175" s="68" t="str">
        <f t="shared" si="5"/>
        <v>-100,0%▼</v>
      </c>
      <c r="I175" s="69"/>
    </row>
    <row r="176" spans="1:9" ht="15" customHeight="1" x14ac:dyDescent="0.25">
      <c r="A176" s="37" t="s">
        <v>30</v>
      </c>
      <c r="B176" s="54" t="s">
        <v>80</v>
      </c>
      <c r="C176" s="79"/>
      <c r="D176" s="80">
        <v>0</v>
      </c>
      <c r="E176" s="80">
        <v>19892</v>
      </c>
      <c r="F176" s="80">
        <v>15957</v>
      </c>
      <c r="G176" s="70">
        <f t="shared" si="4"/>
        <v>0</v>
      </c>
      <c r="H176" s="71" t="str">
        <f t="shared" si="5"/>
        <v/>
      </c>
      <c r="I176" s="35"/>
    </row>
    <row r="177" spans="1:9" ht="15" customHeight="1" x14ac:dyDescent="0.25">
      <c r="A177" s="37" t="s">
        <v>30</v>
      </c>
      <c r="B177" s="59" t="s">
        <v>15</v>
      </c>
      <c r="C177" s="60">
        <f>SUMIFS((C7:C176),(A7:A176),A177)</f>
        <v>2699</v>
      </c>
      <c r="D177" s="60">
        <f>SUMIFS((D7:D176),(A7:A176),A177)</f>
        <v>-146608.13745166099</v>
      </c>
      <c r="E177" s="60">
        <f>SUMIFS((E7:E176),(A7:A176),A177)</f>
        <v>-324989</v>
      </c>
      <c r="F177" s="60">
        <f>SUMIFS((F7:F176),(A7:A176),A177)</f>
        <v>-359327.21695138013</v>
      </c>
      <c r="G177" s="76">
        <f t="shared" si="4"/>
        <v>149307.13745166099</v>
      </c>
      <c r="H177" s="77" t="str">
        <f t="shared" si="5"/>
        <v>-101,8%▼</v>
      </c>
      <c r="I177" s="99"/>
    </row>
    <row r="178" spans="1:9" ht="15" customHeight="1" x14ac:dyDescent="0.25">
      <c r="A178" s="36" t="s">
        <v>19</v>
      </c>
      <c r="C178" s="43"/>
      <c r="D178" s="43"/>
      <c r="E178" s="43"/>
      <c r="F178" s="43">
        <v>0</v>
      </c>
      <c r="G178" s="70">
        <f t="shared" si="4"/>
        <v>0</v>
      </c>
      <c r="H178" s="71" t="str">
        <f t="shared" si="5"/>
        <v/>
      </c>
      <c r="I178" s="72"/>
    </row>
    <row r="179" spans="1:9" ht="15" customHeight="1" x14ac:dyDescent="0.25">
      <c r="A179" s="7" t="s">
        <v>19</v>
      </c>
      <c r="B179" s="1" t="s">
        <v>40</v>
      </c>
      <c r="C179" s="39"/>
      <c r="D179" s="40">
        <v>0</v>
      </c>
      <c r="E179" s="40"/>
      <c r="F179" s="40">
        <v>0</v>
      </c>
      <c r="G179" s="67">
        <f t="shared" si="4"/>
        <v>0</v>
      </c>
      <c r="H179" s="68" t="str">
        <f t="shared" si="5"/>
        <v/>
      </c>
      <c r="I179" s="69"/>
    </row>
    <row r="180" spans="1:9" ht="15" customHeight="1" x14ac:dyDescent="0.25">
      <c r="A180" s="7" t="s">
        <v>19</v>
      </c>
      <c r="B180" t="s">
        <v>41</v>
      </c>
      <c r="C180" s="42"/>
      <c r="D180" s="43"/>
      <c r="E180" s="43"/>
      <c r="F180" s="43">
        <v>0</v>
      </c>
      <c r="G180" s="70">
        <f t="shared" si="4"/>
        <v>0</v>
      </c>
      <c r="H180" s="71" t="str">
        <f t="shared" si="5"/>
        <v/>
      </c>
      <c r="I180" s="72"/>
    </row>
    <row r="181" spans="1:9" ht="15" customHeight="1" x14ac:dyDescent="0.25">
      <c r="A181" s="7" t="s">
        <v>19</v>
      </c>
      <c r="B181" s="1" t="s">
        <v>42</v>
      </c>
      <c r="C181" s="39">
        <v>1436</v>
      </c>
      <c r="D181" s="40">
        <v>1388.8</v>
      </c>
      <c r="E181" s="40"/>
      <c r="F181" s="40">
        <v>0</v>
      </c>
      <c r="G181" s="67">
        <f t="shared" si="4"/>
        <v>47.200000000000045</v>
      </c>
      <c r="H181" s="68" t="str">
        <f t="shared" si="5"/>
        <v>3,4%</v>
      </c>
      <c r="I181" s="75"/>
    </row>
    <row r="182" spans="1:9" ht="15" customHeight="1" x14ac:dyDescent="0.25">
      <c r="A182" s="7" t="s">
        <v>19</v>
      </c>
      <c r="B182" t="s">
        <v>43</v>
      </c>
      <c r="C182" s="42"/>
      <c r="D182" s="43">
        <v>0</v>
      </c>
      <c r="E182" s="43"/>
      <c r="F182" s="43">
        <v>0</v>
      </c>
      <c r="G182" s="70">
        <f t="shared" si="4"/>
        <v>0</v>
      </c>
      <c r="H182" s="71" t="str">
        <f t="shared" si="5"/>
        <v/>
      </c>
      <c r="I182" s="72"/>
    </row>
    <row r="183" spans="1:9" ht="15" customHeight="1" x14ac:dyDescent="0.25">
      <c r="A183" s="7" t="s">
        <v>19</v>
      </c>
      <c r="B183" s="1" t="s">
        <v>44</v>
      </c>
      <c r="C183" s="39">
        <v>4650</v>
      </c>
      <c r="D183" s="40">
        <v>4452.2569868332603</v>
      </c>
      <c r="E183" s="40">
        <v>4345</v>
      </c>
      <c r="F183" s="40">
        <v>4355.4025499999998</v>
      </c>
      <c r="G183" s="67">
        <f t="shared" si="4"/>
        <v>197.74301316673973</v>
      </c>
      <c r="H183" s="68" t="str">
        <f t="shared" si="5"/>
        <v>4,4%</v>
      </c>
      <c r="I183" s="69"/>
    </row>
    <row r="184" spans="1:9" ht="15" customHeight="1" x14ac:dyDescent="0.25">
      <c r="A184" s="7" t="s">
        <v>19</v>
      </c>
      <c r="B184" t="s">
        <v>45</v>
      </c>
      <c r="C184" s="42"/>
      <c r="D184" s="43">
        <v>0</v>
      </c>
      <c r="E184" s="43"/>
      <c r="F184" s="43">
        <v>0</v>
      </c>
      <c r="G184" s="70">
        <f t="shared" si="4"/>
        <v>0</v>
      </c>
      <c r="H184" s="71" t="str">
        <f t="shared" si="5"/>
        <v/>
      </c>
      <c r="I184" s="72"/>
    </row>
    <row r="185" spans="1:9" ht="15" customHeight="1" x14ac:dyDescent="0.25">
      <c r="A185" s="7" t="s">
        <v>19</v>
      </c>
      <c r="B185" s="1" t="s">
        <v>46</v>
      </c>
      <c r="C185" s="39"/>
      <c r="D185" s="40">
        <v>0</v>
      </c>
      <c r="E185" s="40"/>
      <c r="F185" s="40">
        <v>0</v>
      </c>
      <c r="G185" s="67">
        <f t="shared" si="4"/>
        <v>0</v>
      </c>
      <c r="H185" s="68" t="str">
        <f t="shared" si="5"/>
        <v/>
      </c>
      <c r="I185" s="75"/>
    </row>
    <row r="186" spans="1:9" ht="15" customHeight="1" x14ac:dyDescent="0.25">
      <c r="A186" s="7" t="s">
        <v>19</v>
      </c>
      <c r="B186" t="s">
        <v>47</v>
      </c>
      <c r="C186" s="42"/>
      <c r="D186" s="43">
        <v>0</v>
      </c>
      <c r="E186" s="43"/>
      <c r="F186" s="43">
        <v>0</v>
      </c>
      <c r="G186" s="70">
        <f t="shared" si="4"/>
        <v>0</v>
      </c>
      <c r="H186" s="71" t="str">
        <f t="shared" si="5"/>
        <v/>
      </c>
      <c r="I186" s="74"/>
    </row>
    <row r="187" spans="1:9" ht="15" customHeight="1" x14ac:dyDescent="0.25">
      <c r="A187" s="7" t="s">
        <v>19</v>
      </c>
      <c r="B187" s="1" t="s">
        <v>48</v>
      </c>
      <c r="C187" s="39"/>
      <c r="D187" s="40">
        <v>0</v>
      </c>
      <c r="E187" s="40"/>
      <c r="F187" s="40">
        <v>0</v>
      </c>
      <c r="G187" s="67">
        <f t="shared" si="4"/>
        <v>0</v>
      </c>
      <c r="H187" s="68" t="str">
        <f t="shared" si="5"/>
        <v/>
      </c>
      <c r="I187" s="75"/>
    </row>
    <row r="188" spans="1:9" ht="15" customHeight="1" x14ac:dyDescent="0.25">
      <c r="A188" s="7" t="s">
        <v>19</v>
      </c>
      <c r="B188" t="s">
        <v>49</v>
      </c>
      <c r="C188" s="42"/>
      <c r="D188" s="43">
        <v>0</v>
      </c>
      <c r="E188" s="43"/>
      <c r="F188" s="43">
        <v>0</v>
      </c>
      <c r="G188" s="70">
        <f t="shared" si="4"/>
        <v>0</v>
      </c>
      <c r="H188" s="71" t="str">
        <f t="shared" si="5"/>
        <v/>
      </c>
      <c r="I188" s="72"/>
    </row>
    <row r="189" spans="1:9" ht="15" customHeight="1" x14ac:dyDescent="0.25">
      <c r="A189" s="37" t="s">
        <v>19</v>
      </c>
      <c r="B189" s="1" t="s">
        <v>50</v>
      </c>
      <c r="C189" s="39"/>
      <c r="D189" s="40">
        <v>0</v>
      </c>
      <c r="E189" s="40"/>
      <c r="F189" s="40">
        <v>0</v>
      </c>
      <c r="G189" s="67">
        <f t="shared" si="4"/>
        <v>0</v>
      </c>
      <c r="H189" s="68" t="str">
        <f t="shared" si="5"/>
        <v/>
      </c>
      <c r="I189" s="69"/>
    </row>
    <row r="190" spans="1:9" ht="15" customHeight="1" x14ac:dyDescent="0.25">
      <c r="A190" s="37" t="s">
        <v>19</v>
      </c>
      <c r="B190" t="s">
        <v>51</v>
      </c>
      <c r="C190" s="42"/>
      <c r="D190" s="43">
        <v>0</v>
      </c>
      <c r="E190" s="43"/>
      <c r="F190" s="43">
        <v>0</v>
      </c>
      <c r="G190" s="70">
        <f t="shared" si="4"/>
        <v>0</v>
      </c>
      <c r="H190" s="71" t="str">
        <f t="shared" si="5"/>
        <v/>
      </c>
      <c r="I190" s="74"/>
    </row>
    <row r="191" spans="1:9" ht="15" customHeight="1" x14ac:dyDescent="0.25">
      <c r="A191" s="37" t="s">
        <v>19</v>
      </c>
      <c r="B191" s="1" t="s">
        <v>52</v>
      </c>
      <c r="C191" s="39"/>
      <c r="D191" s="40">
        <v>0</v>
      </c>
      <c r="E191" s="40"/>
      <c r="F191" s="40">
        <v>0</v>
      </c>
      <c r="G191" s="67">
        <f t="shared" si="4"/>
        <v>0</v>
      </c>
      <c r="H191" s="68" t="str">
        <f t="shared" si="5"/>
        <v/>
      </c>
      <c r="I191" s="69"/>
    </row>
    <row r="192" spans="1:9" ht="15" customHeight="1" x14ac:dyDescent="0.25">
      <c r="A192" s="37" t="s">
        <v>19</v>
      </c>
      <c r="B192" t="s">
        <v>53</v>
      </c>
      <c r="C192" s="42">
        <v>1090</v>
      </c>
      <c r="D192" s="43">
        <v>1248.4024199999999</v>
      </c>
      <c r="E192" s="43">
        <v>1076</v>
      </c>
      <c r="F192" s="43">
        <v>548.96610999999996</v>
      </c>
      <c r="G192" s="70">
        <f t="shared" si="4"/>
        <v>-158.40241999999989</v>
      </c>
      <c r="H192" s="71" t="str">
        <f t="shared" si="5"/>
        <v>-12,7%▼</v>
      </c>
      <c r="I192" s="74"/>
    </row>
    <row r="193" spans="1:9" s="108" customFormat="1" ht="15" customHeight="1" x14ac:dyDescent="0.25">
      <c r="A193" s="110" t="s">
        <v>19</v>
      </c>
      <c r="B193" s="106" t="s">
        <v>54</v>
      </c>
      <c r="C193" s="39">
        <v>0</v>
      </c>
      <c r="D193" s="107">
        <v>-2907.8839400000002</v>
      </c>
      <c r="E193" s="107">
        <v>-2263</v>
      </c>
      <c r="F193" s="107">
        <v>-2181.6766600000001</v>
      </c>
      <c r="G193" s="67">
        <f t="shared" si="4"/>
        <v>2907.8839400000002</v>
      </c>
      <c r="H193" s="68" t="str">
        <f t="shared" si="5"/>
        <v>-100,0%▼</v>
      </c>
      <c r="I193" s="69"/>
    </row>
    <row r="194" spans="1:9" s="108" customFormat="1" ht="15" customHeight="1" x14ac:dyDescent="0.25">
      <c r="A194" s="110" t="s">
        <v>19</v>
      </c>
      <c r="B194" s="108" t="s">
        <v>55</v>
      </c>
      <c r="C194" s="42">
        <v>-1323</v>
      </c>
      <c r="D194" s="109">
        <v>-2787.36</v>
      </c>
      <c r="E194" s="109">
        <v>-3483</v>
      </c>
      <c r="F194" s="109">
        <v>-3236.4679999999998</v>
      </c>
      <c r="G194" s="70">
        <f t="shared" si="4"/>
        <v>1464.3600000000001</v>
      </c>
      <c r="H194" s="71" t="str">
        <f t="shared" si="5"/>
        <v>-52,5%▼</v>
      </c>
      <c r="I194" s="72"/>
    </row>
    <row r="195" spans="1:9" s="108" customFormat="1" ht="15" customHeight="1" x14ac:dyDescent="0.25">
      <c r="A195" s="110" t="s">
        <v>19</v>
      </c>
      <c r="B195" s="106" t="s">
        <v>56</v>
      </c>
      <c r="C195" s="39"/>
      <c r="D195" s="107">
        <v>0</v>
      </c>
      <c r="E195" s="107"/>
      <c r="F195" s="107">
        <v>0</v>
      </c>
      <c r="G195" s="67">
        <f t="shared" si="4"/>
        <v>0</v>
      </c>
      <c r="H195" s="68" t="str">
        <f t="shared" si="5"/>
        <v/>
      </c>
      <c r="I195" s="69"/>
    </row>
    <row r="196" spans="1:9" s="108" customFormat="1" ht="15" customHeight="1" x14ac:dyDescent="0.25">
      <c r="A196" s="110" t="s">
        <v>19</v>
      </c>
      <c r="B196" s="108" t="s">
        <v>57</v>
      </c>
      <c r="C196" s="42"/>
      <c r="D196" s="109">
        <v>0</v>
      </c>
      <c r="E196" s="109"/>
      <c r="F196" s="109">
        <v>0</v>
      </c>
      <c r="G196" s="70">
        <f t="shared" si="4"/>
        <v>0</v>
      </c>
      <c r="H196" s="71" t="str">
        <f t="shared" si="5"/>
        <v/>
      </c>
      <c r="I196" s="72"/>
    </row>
    <row r="197" spans="1:9" s="108" customFormat="1" ht="15" customHeight="1" x14ac:dyDescent="0.25">
      <c r="A197" s="110" t="s">
        <v>19</v>
      </c>
      <c r="B197" s="106" t="s">
        <v>58</v>
      </c>
      <c r="C197" s="39">
        <v>881</v>
      </c>
      <c r="D197" s="107">
        <v>1157.5130999999999</v>
      </c>
      <c r="E197" s="107">
        <v>504</v>
      </c>
      <c r="F197" s="107">
        <v>0</v>
      </c>
      <c r="G197" s="67">
        <f t="shared" si="4"/>
        <v>-276.51309999999989</v>
      </c>
      <c r="H197" s="68" t="str">
        <f t="shared" si="5"/>
        <v>-23,9%▼</v>
      </c>
      <c r="I197" s="69"/>
    </row>
    <row r="198" spans="1:9" s="108" customFormat="1" ht="15" customHeight="1" x14ac:dyDescent="0.25">
      <c r="A198" s="110" t="s">
        <v>19</v>
      </c>
      <c r="B198" s="108" t="s">
        <v>59</v>
      </c>
      <c r="C198" s="42">
        <v>1186</v>
      </c>
      <c r="D198" s="109">
        <v>1112.6535300237399</v>
      </c>
      <c r="E198" s="109">
        <v>2961</v>
      </c>
      <c r="F198" s="109">
        <v>3205.4349999999999</v>
      </c>
      <c r="G198" s="70">
        <f t="shared" si="4"/>
        <v>73.346469976260096</v>
      </c>
      <c r="H198" s="71" t="str">
        <f t="shared" si="5"/>
        <v>6,6%</v>
      </c>
      <c r="I198" s="72"/>
    </row>
    <row r="199" spans="1:9" s="108" customFormat="1" ht="15" customHeight="1" x14ac:dyDescent="0.25">
      <c r="A199" s="110" t="s">
        <v>19</v>
      </c>
      <c r="B199" s="106" t="s">
        <v>60</v>
      </c>
      <c r="C199" s="39">
        <v>1276</v>
      </c>
      <c r="D199" s="107">
        <v>1243.53</v>
      </c>
      <c r="E199" s="107">
        <v>1884</v>
      </c>
      <c r="F199" s="107">
        <v>0</v>
      </c>
      <c r="G199" s="67">
        <f t="shared" ref="G199:G262" si="6">IF(ISERROR(C199- D199)=TRUE,"",C199 - D199)</f>
        <v>32.470000000000027</v>
      </c>
      <c r="H199" s="68" t="str">
        <f t="shared" ref="H199:H262" si="7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>2,6%</v>
      </c>
      <c r="I199" s="69"/>
    </row>
    <row r="200" spans="1:9" s="108" customFormat="1" ht="15" customHeight="1" x14ac:dyDescent="0.25">
      <c r="A200" s="110" t="s">
        <v>19</v>
      </c>
      <c r="B200" s="108" t="s">
        <v>61</v>
      </c>
      <c r="C200" s="42">
        <v>12</v>
      </c>
      <c r="D200" s="109">
        <v>56.522679999539299</v>
      </c>
      <c r="E200" s="109">
        <v>381</v>
      </c>
      <c r="F200" s="109">
        <v>226.92400000000001</v>
      </c>
      <c r="G200" s="70">
        <f t="shared" si="6"/>
        <v>-44.522679999539299</v>
      </c>
      <c r="H200" s="71" t="str">
        <f t="shared" si="7"/>
        <v>-78,8%▼</v>
      </c>
      <c r="I200" s="72"/>
    </row>
    <row r="201" spans="1:9" s="108" customFormat="1" ht="15" customHeight="1" x14ac:dyDescent="0.25">
      <c r="A201" s="110" t="s">
        <v>19</v>
      </c>
      <c r="B201" s="106" t="s">
        <v>62</v>
      </c>
      <c r="C201" s="39"/>
      <c r="D201" s="107">
        <v>0</v>
      </c>
      <c r="E201" s="107"/>
      <c r="F201" s="107">
        <v>0</v>
      </c>
      <c r="G201" s="67">
        <f t="shared" si="6"/>
        <v>0</v>
      </c>
      <c r="H201" s="68" t="str">
        <f t="shared" si="7"/>
        <v/>
      </c>
      <c r="I201" s="69"/>
    </row>
    <row r="202" spans="1:9" s="108" customFormat="1" ht="15" customHeight="1" x14ac:dyDescent="0.25">
      <c r="A202" s="110" t="s">
        <v>19</v>
      </c>
      <c r="B202" s="108" t="s">
        <v>63</v>
      </c>
      <c r="C202" s="42"/>
      <c r="D202" s="109">
        <v>1044.34148</v>
      </c>
      <c r="E202" s="109">
        <v>2065</v>
      </c>
      <c r="F202" s="109">
        <v>0</v>
      </c>
      <c r="G202" s="70">
        <f t="shared" si="6"/>
        <v>-1044.34148</v>
      </c>
      <c r="H202" s="71" t="str">
        <f t="shared" si="7"/>
        <v>-100,0%▼</v>
      </c>
      <c r="I202" s="72"/>
    </row>
    <row r="203" spans="1:9" s="108" customFormat="1" ht="15" customHeight="1" x14ac:dyDescent="0.25">
      <c r="A203" s="110" t="s">
        <v>19</v>
      </c>
      <c r="B203" s="106" t="s">
        <v>64</v>
      </c>
      <c r="C203" s="39">
        <v>5618</v>
      </c>
      <c r="D203" s="107">
        <v>5309.4506600000004</v>
      </c>
      <c r="E203" s="107">
        <v>5256</v>
      </c>
      <c r="F203" s="107">
        <v>0</v>
      </c>
      <c r="G203" s="67">
        <f t="shared" si="6"/>
        <v>308.54933999999957</v>
      </c>
      <c r="H203" s="68" t="str">
        <f t="shared" si="7"/>
        <v>5,8%</v>
      </c>
      <c r="I203" s="69"/>
    </row>
    <row r="204" spans="1:9" s="108" customFormat="1" ht="15" customHeight="1" x14ac:dyDescent="0.25">
      <c r="A204" s="110" t="s">
        <v>19</v>
      </c>
      <c r="B204" s="108" t="s">
        <v>65</v>
      </c>
      <c r="C204" s="42">
        <v>14307</v>
      </c>
      <c r="D204" s="109">
        <v>14558.78282</v>
      </c>
      <c r="E204" s="109">
        <v>13343</v>
      </c>
      <c r="F204" s="109">
        <v>13147.899672834625</v>
      </c>
      <c r="G204" s="70">
        <f t="shared" si="6"/>
        <v>-251.78282000000036</v>
      </c>
      <c r="H204" s="71" t="str">
        <f t="shared" si="7"/>
        <v>-1,7%</v>
      </c>
      <c r="I204" s="72"/>
    </row>
    <row r="205" spans="1:9" s="108" customFormat="1" ht="15" customHeight="1" x14ac:dyDescent="0.25">
      <c r="A205" s="110" t="s">
        <v>19</v>
      </c>
      <c r="B205" s="106" t="s">
        <v>66</v>
      </c>
      <c r="C205" s="39">
        <v>2477</v>
      </c>
      <c r="D205" s="107">
        <v>2380.6656800000001</v>
      </c>
      <c r="E205" s="107">
        <v>4205</v>
      </c>
      <c r="F205" s="107">
        <v>5223.0527211974322</v>
      </c>
      <c r="G205" s="67">
        <f t="shared" si="6"/>
        <v>96.334319999999934</v>
      </c>
      <c r="H205" s="68" t="str">
        <f t="shared" si="7"/>
        <v>4,0%</v>
      </c>
      <c r="I205" s="69"/>
    </row>
    <row r="206" spans="1:9" s="108" customFormat="1" ht="15" customHeight="1" x14ac:dyDescent="0.25">
      <c r="A206" s="110" t="s">
        <v>19</v>
      </c>
      <c r="B206" s="108" t="s">
        <v>67</v>
      </c>
      <c r="C206" s="42"/>
      <c r="D206" s="109">
        <v>0</v>
      </c>
      <c r="E206" s="109"/>
      <c r="F206" s="109">
        <v>0</v>
      </c>
      <c r="G206" s="70">
        <f t="shared" si="6"/>
        <v>0</v>
      </c>
      <c r="H206" s="71" t="str">
        <f t="shared" si="7"/>
        <v/>
      </c>
      <c r="I206" s="72"/>
    </row>
    <row r="207" spans="1:9" s="108" customFormat="1" ht="15" customHeight="1" x14ac:dyDescent="0.25">
      <c r="A207" s="110" t="s">
        <v>19</v>
      </c>
      <c r="B207" s="106" t="s">
        <v>68</v>
      </c>
      <c r="C207" s="39"/>
      <c r="D207" s="107">
        <v>0</v>
      </c>
      <c r="E207" s="107"/>
      <c r="F207" s="107">
        <v>0</v>
      </c>
      <c r="G207" s="67">
        <f t="shared" si="6"/>
        <v>0</v>
      </c>
      <c r="H207" s="68" t="str">
        <f t="shared" si="7"/>
        <v/>
      </c>
      <c r="I207" s="69"/>
    </row>
    <row r="208" spans="1:9" s="108" customFormat="1" ht="15" customHeight="1" x14ac:dyDescent="0.25">
      <c r="A208" s="110" t="s">
        <v>19</v>
      </c>
      <c r="B208" s="108" t="s">
        <v>69</v>
      </c>
      <c r="C208" s="42">
        <v>400</v>
      </c>
      <c r="D208" s="109">
        <v>392.94045</v>
      </c>
      <c r="E208" s="109">
        <v>390</v>
      </c>
      <c r="F208" s="109">
        <v>384.95557853807998</v>
      </c>
      <c r="G208" s="70">
        <f t="shared" si="6"/>
        <v>7.0595500000000015</v>
      </c>
      <c r="H208" s="71" t="str">
        <f t="shared" si="7"/>
        <v>1,8%</v>
      </c>
      <c r="I208" s="72"/>
    </row>
    <row r="209" spans="1:9" s="108" customFormat="1" ht="15" customHeight="1" x14ac:dyDescent="0.25">
      <c r="A209" s="110" t="s">
        <v>19</v>
      </c>
      <c r="B209" s="106" t="s">
        <v>70</v>
      </c>
      <c r="C209" s="39"/>
      <c r="D209" s="107">
        <v>0</v>
      </c>
      <c r="E209" s="107"/>
      <c r="F209" s="107">
        <v>0</v>
      </c>
      <c r="G209" s="67">
        <f t="shared" si="6"/>
        <v>0</v>
      </c>
      <c r="H209" s="68" t="str">
        <f t="shared" si="7"/>
        <v/>
      </c>
      <c r="I209" s="69"/>
    </row>
    <row r="210" spans="1:9" s="108" customFormat="1" ht="15" customHeight="1" x14ac:dyDescent="0.25">
      <c r="A210" s="110" t="s">
        <v>19</v>
      </c>
      <c r="B210" s="108" t="s">
        <v>71</v>
      </c>
      <c r="C210" s="42">
        <v>286</v>
      </c>
      <c r="D210" s="109">
        <v>377.89112303194798</v>
      </c>
      <c r="E210" s="109">
        <v>464</v>
      </c>
      <c r="F210" s="109">
        <v>418.70380999999998</v>
      </c>
      <c r="G210" s="70">
        <f t="shared" si="6"/>
        <v>-91.891123031947984</v>
      </c>
      <c r="H210" s="71" t="str">
        <f t="shared" si="7"/>
        <v>-24,3%▼</v>
      </c>
      <c r="I210" s="72"/>
    </row>
    <row r="211" spans="1:9" ht="15" customHeight="1" x14ac:dyDescent="0.25">
      <c r="A211" s="37" t="s">
        <v>19</v>
      </c>
      <c r="B211" s="1" t="s">
        <v>72</v>
      </c>
      <c r="C211" s="39"/>
      <c r="D211" s="40">
        <v>0</v>
      </c>
      <c r="E211" s="40"/>
      <c r="F211" s="40">
        <v>0</v>
      </c>
      <c r="G211" s="67">
        <f t="shared" si="6"/>
        <v>0</v>
      </c>
      <c r="H211" s="68" t="str">
        <f t="shared" si="7"/>
        <v/>
      </c>
      <c r="I211" s="75"/>
    </row>
    <row r="212" spans="1:9" ht="15" customHeight="1" x14ac:dyDescent="0.25">
      <c r="A212" s="37" t="s">
        <v>19</v>
      </c>
      <c r="B212" t="s">
        <v>73</v>
      </c>
      <c r="C212" s="42"/>
      <c r="D212" s="43">
        <v>0</v>
      </c>
      <c r="E212" s="43"/>
      <c r="F212" s="43">
        <v>0</v>
      </c>
      <c r="G212" s="70">
        <f t="shared" si="6"/>
        <v>0</v>
      </c>
      <c r="H212" s="71" t="str">
        <f t="shared" si="7"/>
        <v/>
      </c>
      <c r="I212" s="72"/>
    </row>
    <row r="213" spans="1:9" ht="15" customHeight="1" x14ac:dyDescent="0.25">
      <c r="A213" s="37" t="s">
        <v>19</v>
      </c>
      <c r="B213" s="1" t="s">
        <v>74</v>
      </c>
      <c r="C213" s="39"/>
      <c r="D213" s="40">
        <v>0</v>
      </c>
      <c r="E213" s="40"/>
      <c r="F213" s="40"/>
      <c r="G213" s="67">
        <f t="shared" si="6"/>
        <v>0</v>
      </c>
      <c r="H213" s="68" t="str">
        <f t="shared" si="7"/>
        <v/>
      </c>
      <c r="I213" s="69"/>
    </row>
    <row r="214" spans="1:9" ht="15" customHeight="1" x14ac:dyDescent="0.25">
      <c r="A214" s="37" t="s">
        <v>19</v>
      </c>
      <c r="B214" t="s">
        <v>75</v>
      </c>
      <c r="C214" s="42"/>
      <c r="D214" s="43">
        <v>0</v>
      </c>
      <c r="E214" s="43"/>
      <c r="F214" s="43"/>
      <c r="G214" s="70">
        <f t="shared" si="6"/>
        <v>0</v>
      </c>
      <c r="H214" s="71" t="str">
        <f t="shared" si="7"/>
        <v/>
      </c>
      <c r="I214" s="72"/>
    </row>
    <row r="215" spans="1:9" ht="15" customHeight="1" x14ac:dyDescent="0.25">
      <c r="A215" s="37" t="s">
        <v>19</v>
      </c>
      <c r="B215" s="1" t="s">
        <v>76</v>
      </c>
      <c r="C215" s="39"/>
      <c r="D215" s="40"/>
      <c r="E215" s="40"/>
      <c r="F215" s="40"/>
      <c r="G215" s="67">
        <f t="shared" si="6"/>
        <v>0</v>
      </c>
      <c r="H215" s="68" t="str">
        <f t="shared" si="7"/>
        <v/>
      </c>
      <c r="I215" s="69"/>
    </row>
    <row r="216" spans="1:9" ht="15" customHeight="1" x14ac:dyDescent="0.25">
      <c r="A216" s="37" t="s">
        <v>19</v>
      </c>
      <c r="B216" t="s">
        <v>77</v>
      </c>
      <c r="C216" s="42"/>
      <c r="D216" s="43"/>
      <c r="E216" s="43"/>
      <c r="F216" s="43"/>
      <c r="G216" s="70">
        <f t="shared" si="6"/>
        <v>0</v>
      </c>
      <c r="H216" s="71" t="str">
        <f t="shared" si="7"/>
        <v/>
      </c>
      <c r="I216" s="72"/>
    </row>
    <row r="217" spans="1:9" ht="15" customHeight="1" x14ac:dyDescent="0.25">
      <c r="A217" s="37" t="s">
        <v>19</v>
      </c>
      <c r="B217" s="1" t="s">
        <v>78</v>
      </c>
      <c r="C217" s="39">
        <v>45152</v>
      </c>
      <c r="D217" s="40"/>
      <c r="E217" s="40"/>
      <c r="F217" s="40"/>
      <c r="G217" s="67">
        <f t="shared" si="6"/>
        <v>45152</v>
      </c>
      <c r="H217" s="68" t="str">
        <f t="shared" si="7"/>
        <v/>
      </c>
      <c r="I217" s="69"/>
    </row>
    <row r="218" spans="1:9" ht="15" customHeight="1" x14ac:dyDescent="0.25">
      <c r="A218" s="37" t="s">
        <v>19</v>
      </c>
      <c r="B218" t="s">
        <v>79</v>
      </c>
      <c r="C218" s="42"/>
      <c r="D218" s="43">
        <v>0</v>
      </c>
      <c r="E218" s="43">
        <v>-795</v>
      </c>
      <c r="F218" s="43">
        <v>1769.3305</v>
      </c>
      <c r="G218" s="70">
        <f t="shared" si="6"/>
        <v>0</v>
      </c>
      <c r="H218" s="71" t="str">
        <f t="shared" si="7"/>
        <v/>
      </c>
      <c r="I218" s="72"/>
    </row>
    <row r="219" spans="1:9" ht="15" customHeight="1" x14ac:dyDescent="0.25">
      <c r="A219" s="37" t="s">
        <v>19</v>
      </c>
      <c r="B219" s="1" t="s">
        <v>80</v>
      </c>
      <c r="C219" s="39"/>
      <c r="D219" s="40">
        <v>0</v>
      </c>
      <c r="E219" s="40">
        <v>0</v>
      </c>
      <c r="F219" s="40"/>
      <c r="G219" s="67">
        <f t="shared" si="6"/>
        <v>0</v>
      </c>
      <c r="H219" s="68" t="str">
        <f t="shared" si="7"/>
        <v/>
      </c>
      <c r="I219" s="75"/>
    </row>
    <row r="220" spans="1:9" ht="15" customHeight="1" x14ac:dyDescent="0.25">
      <c r="A220" s="37" t="s">
        <v>19</v>
      </c>
      <c r="B220" s="23" t="s">
        <v>15</v>
      </c>
      <c r="C220" s="88">
        <f>SUMIFS((C7:C219),(A7:A219),A220)</f>
        <v>77448</v>
      </c>
      <c r="D220" s="88">
        <f>SUMIFS((D7:D219),(A7:A219),A220)</f>
        <v>29028.506989888483</v>
      </c>
      <c r="E220" s="88">
        <f>SUMIFS((E7:E219),(A7:A219),A220)</f>
        <v>30333</v>
      </c>
      <c r="F220" s="88">
        <f>SUMIFS((F7:F219),(A7:A219),A220)</f>
        <v>23862.525282570135</v>
      </c>
      <c r="G220" s="89">
        <f t="shared" si="6"/>
        <v>48419.493010111517</v>
      </c>
      <c r="H220" s="90" t="str">
        <f t="shared" si="7"/>
        <v>166,8%▲</v>
      </c>
      <c r="I220" s="91"/>
    </row>
    <row r="221" spans="1:9" ht="15" customHeight="1" x14ac:dyDescent="0.25">
      <c r="A221" s="36" t="s">
        <v>20</v>
      </c>
      <c r="B221" s="1"/>
      <c r="C221" s="40"/>
      <c r="D221" s="40"/>
      <c r="E221" s="40"/>
      <c r="F221" s="40">
        <v>0</v>
      </c>
      <c r="G221" s="67">
        <f t="shared" si="6"/>
        <v>0</v>
      </c>
      <c r="H221" s="68" t="str">
        <f t="shared" si="7"/>
        <v/>
      </c>
      <c r="I221" s="75"/>
    </row>
    <row r="222" spans="1:9" ht="15" customHeight="1" x14ac:dyDescent="0.25">
      <c r="A222" s="7" t="s">
        <v>20</v>
      </c>
      <c r="B222" t="s">
        <v>40</v>
      </c>
      <c r="C222" s="42"/>
      <c r="D222" s="43"/>
      <c r="E222" s="43"/>
      <c r="F222" s="43"/>
      <c r="G222" s="70">
        <f t="shared" si="6"/>
        <v>0</v>
      </c>
      <c r="H222" s="71" t="str">
        <f t="shared" si="7"/>
        <v/>
      </c>
      <c r="I222" s="72"/>
    </row>
    <row r="223" spans="1:9" ht="15" customHeight="1" x14ac:dyDescent="0.25">
      <c r="A223" s="7" t="s">
        <v>20</v>
      </c>
      <c r="B223" s="1" t="s">
        <v>41</v>
      </c>
      <c r="C223" s="39"/>
      <c r="D223" s="40"/>
      <c r="E223" s="40"/>
      <c r="F223" s="40"/>
      <c r="G223" s="67">
        <f t="shared" si="6"/>
        <v>0</v>
      </c>
      <c r="H223" s="68" t="str">
        <f t="shared" si="7"/>
        <v/>
      </c>
      <c r="I223" s="69"/>
    </row>
    <row r="224" spans="1:9" ht="15" customHeight="1" x14ac:dyDescent="0.25">
      <c r="A224" s="7" t="s">
        <v>20</v>
      </c>
      <c r="B224" t="s">
        <v>42</v>
      </c>
      <c r="C224" s="42"/>
      <c r="D224" s="43"/>
      <c r="E224" s="43"/>
      <c r="F224" s="43"/>
      <c r="G224" s="70">
        <f t="shared" si="6"/>
        <v>0</v>
      </c>
      <c r="H224" s="71" t="str">
        <f t="shared" si="7"/>
        <v/>
      </c>
      <c r="I224" s="74"/>
    </row>
    <row r="225" spans="1:9" ht="15" customHeight="1" x14ac:dyDescent="0.25">
      <c r="A225" s="7" t="s">
        <v>20</v>
      </c>
      <c r="B225" s="1" t="s">
        <v>43</v>
      </c>
      <c r="C225" s="39"/>
      <c r="D225" s="40"/>
      <c r="E225" s="40"/>
      <c r="F225" s="40"/>
      <c r="G225" s="67">
        <f t="shared" si="6"/>
        <v>0</v>
      </c>
      <c r="H225" s="68" t="str">
        <f t="shared" si="7"/>
        <v/>
      </c>
      <c r="I225" s="69"/>
    </row>
    <row r="226" spans="1:9" ht="15" customHeight="1" x14ac:dyDescent="0.25">
      <c r="A226" s="7" t="s">
        <v>20</v>
      </c>
      <c r="B226" t="s">
        <v>44</v>
      </c>
      <c r="C226" s="42"/>
      <c r="D226" s="43"/>
      <c r="E226" s="43"/>
      <c r="F226" s="43"/>
      <c r="G226" s="70">
        <f t="shared" si="6"/>
        <v>0</v>
      </c>
      <c r="H226" s="71" t="str">
        <f t="shared" si="7"/>
        <v/>
      </c>
      <c r="I226" s="72"/>
    </row>
    <row r="227" spans="1:9" ht="15" customHeight="1" x14ac:dyDescent="0.25">
      <c r="A227" s="7" t="s">
        <v>20</v>
      </c>
      <c r="B227" s="1" t="s">
        <v>45</v>
      </c>
      <c r="C227" s="39"/>
      <c r="D227" s="40"/>
      <c r="E227" s="40"/>
      <c r="F227" s="40"/>
      <c r="G227" s="67">
        <f t="shared" si="6"/>
        <v>0</v>
      </c>
      <c r="H227" s="68" t="str">
        <f t="shared" si="7"/>
        <v/>
      </c>
      <c r="I227" s="69"/>
    </row>
    <row r="228" spans="1:9" ht="15" customHeight="1" x14ac:dyDescent="0.25">
      <c r="A228" s="7" t="s">
        <v>20</v>
      </c>
      <c r="B228" t="s">
        <v>46</v>
      </c>
      <c r="C228" s="42"/>
      <c r="D228" s="43"/>
      <c r="E228" s="43"/>
      <c r="F228" s="43"/>
      <c r="G228" s="70">
        <f t="shared" si="6"/>
        <v>0</v>
      </c>
      <c r="H228" s="71" t="str">
        <f t="shared" si="7"/>
        <v/>
      </c>
      <c r="I228" s="74"/>
    </row>
    <row r="229" spans="1:9" ht="15" customHeight="1" x14ac:dyDescent="0.25">
      <c r="A229" s="7" t="s">
        <v>20</v>
      </c>
      <c r="B229" s="1" t="s">
        <v>47</v>
      </c>
      <c r="C229" s="39"/>
      <c r="D229" s="40"/>
      <c r="E229" s="40"/>
      <c r="F229" s="40"/>
      <c r="G229" s="67">
        <f t="shared" si="6"/>
        <v>0</v>
      </c>
      <c r="H229" s="68" t="str">
        <f t="shared" si="7"/>
        <v/>
      </c>
      <c r="I229" s="75"/>
    </row>
    <row r="230" spans="1:9" ht="15" customHeight="1" x14ac:dyDescent="0.25">
      <c r="A230" s="7" t="s">
        <v>20</v>
      </c>
      <c r="B230" t="s">
        <v>48</v>
      </c>
      <c r="C230" s="42"/>
      <c r="D230" s="43"/>
      <c r="E230" s="43"/>
      <c r="F230" s="43"/>
      <c r="G230" s="70">
        <f t="shared" si="6"/>
        <v>0</v>
      </c>
      <c r="H230" s="71" t="str">
        <f t="shared" si="7"/>
        <v/>
      </c>
      <c r="I230" s="74"/>
    </row>
    <row r="231" spans="1:9" ht="15" customHeight="1" x14ac:dyDescent="0.25">
      <c r="A231" s="7" t="s">
        <v>20</v>
      </c>
      <c r="B231" s="1" t="s">
        <v>49</v>
      </c>
      <c r="C231" s="39"/>
      <c r="D231" s="40"/>
      <c r="E231" s="40"/>
      <c r="F231" s="40"/>
      <c r="G231" s="67">
        <f t="shared" si="6"/>
        <v>0</v>
      </c>
      <c r="H231" s="68" t="str">
        <f t="shared" si="7"/>
        <v/>
      </c>
      <c r="I231" s="69"/>
    </row>
    <row r="232" spans="1:9" ht="15" customHeight="1" x14ac:dyDescent="0.25">
      <c r="A232" s="37" t="s">
        <v>20</v>
      </c>
      <c r="B232" t="s">
        <v>50</v>
      </c>
      <c r="C232" s="42"/>
      <c r="D232" s="43"/>
      <c r="E232" s="43"/>
      <c r="F232" s="43"/>
      <c r="G232" s="70">
        <f t="shared" si="6"/>
        <v>0</v>
      </c>
      <c r="H232" s="71" t="str">
        <f t="shared" si="7"/>
        <v/>
      </c>
      <c r="I232" s="72"/>
    </row>
    <row r="233" spans="1:9" ht="15" customHeight="1" x14ac:dyDescent="0.25">
      <c r="A233" s="37" t="s">
        <v>20</v>
      </c>
      <c r="B233" s="1" t="s">
        <v>51</v>
      </c>
      <c r="C233" s="39"/>
      <c r="D233" s="40"/>
      <c r="E233" s="40"/>
      <c r="F233" s="40"/>
      <c r="G233" s="67">
        <f t="shared" si="6"/>
        <v>0</v>
      </c>
      <c r="H233" s="68" t="str">
        <f t="shared" si="7"/>
        <v/>
      </c>
      <c r="I233" s="75"/>
    </row>
    <row r="234" spans="1:9" ht="15" customHeight="1" x14ac:dyDescent="0.25">
      <c r="A234" s="37" t="s">
        <v>20</v>
      </c>
      <c r="B234" t="s">
        <v>52</v>
      </c>
      <c r="C234" s="42"/>
      <c r="D234" s="43"/>
      <c r="E234" s="43"/>
      <c r="F234" s="43"/>
      <c r="G234" s="70">
        <f t="shared" si="6"/>
        <v>0</v>
      </c>
      <c r="H234" s="71" t="str">
        <f t="shared" si="7"/>
        <v/>
      </c>
      <c r="I234" s="72"/>
    </row>
    <row r="235" spans="1:9" ht="15" customHeight="1" x14ac:dyDescent="0.25">
      <c r="A235" s="37" t="s">
        <v>20</v>
      </c>
      <c r="B235" s="1" t="s">
        <v>53</v>
      </c>
      <c r="C235" s="39"/>
      <c r="D235" s="40"/>
      <c r="E235" s="40"/>
      <c r="F235" s="40"/>
      <c r="G235" s="67">
        <f t="shared" si="6"/>
        <v>0</v>
      </c>
      <c r="H235" s="68" t="str">
        <f t="shared" si="7"/>
        <v/>
      </c>
      <c r="I235" s="75"/>
    </row>
    <row r="236" spans="1:9" ht="15" customHeight="1" x14ac:dyDescent="0.25">
      <c r="A236" s="37" t="s">
        <v>20</v>
      </c>
      <c r="B236" t="s">
        <v>54</v>
      </c>
      <c r="C236" s="42"/>
      <c r="D236" s="43"/>
      <c r="E236" s="43"/>
      <c r="F236" s="43"/>
      <c r="G236" s="70">
        <f t="shared" si="6"/>
        <v>0</v>
      </c>
      <c r="H236" s="71" t="str">
        <f t="shared" si="7"/>
        <v/>
      </c>
      <c r="I236" s="72"/>
    </row>
    <row r="237" spans="1:9" ht="15" customHeight="1" x14ac:dyDescent="0.25">
      <c r="A237" s="37" t="s">
        <v>20</v>
      </c>
      <c r="B237" s="1" t="s">
        <v>55</v>
      </c>
      <c r="C237" s="39"/>
      <c r="D237" s="40"/>
      <c r="E237" s="40"/>
      <c r="F237" s="40"/>
      <c r="G237" s="67">
        <f t="shared" si="6"/>
        <v>0</v>
      </c>
      <c r="H237" s="68" t="str">
        <f t="shared" si="7"/>
        <v/>
      </c>
      <c r="I237" s="75"/>
    </row>
    <row r="238" spans="1:9" ht="15" customHeight="1" x14ac:dyDescent="0.25">
      <c r="A238" s="37" t="s">
        <v>20</v>
      </c>
      <c r="B238" t="s">
        <v>56</v>
      </c>
      <c r="C238" s="42"/>
      <c r="D238" s="43"/>
      <c r="E238" s="43"/>
      <c r="F238" s="43"/>
      <c r="G238" s="70">
        <f t="shared" si="6"/>
        <v>0</v>
      </c>
      <c r="H238" s="71" t="str">
        <f t="shared" si="7"/>
        <v/>
      </c>
      <c r="I238" s="72"/>
    </row>
    <row r="239" spans="1:9" ht="15" customHeight="1" x14ac:dyDescent="0.25">
      <c r="A239" s="37" t="s">
        <v>20</v>
      </c>
      <c r="B239" s="1" t="s">
        <v>57</v>
      </c>
      <c r="C239" s="39"/>
      <c r="D239" s="40"/>
      <c r="E239" s="40"/>
      <c r="F239" s="40"/>
      <c r="G239" s="67">
        <f t="shared" si="6"/>
        <v>0</v>
      </c>
      <c r="H239" s="68" t="str">
        <f t="shared" si="7"/>
        <v/>
      </c>
      <c r="I239" s="75"/>
    </row>
    <row r="240" spans="1:9" ht="15" customHeight="1" x14ac:dyDescent="0.25">
      <c r="A240" s="37" t="s">
        <v>20</v>
      </c>
      <c r="B240" t="s">
        <v>58</v>
      </c>
      <c r="C240" s="42"/>
      <c r="D240" s="43"/>
      <c r="E240" s="43"/>
      <c r="F240" s="43"/>
      <c r="G240" s="70">
        <f t="shared" si="6"/>
        <v>0</v>
      </c>
      <c r="H240" s="71" t="str">
        <f t="shared" si="7"/>
        <v/>
      </c>
      <c r="I240" s="72"/>
    </row>
    <row r="241" spans="1:9" ht="15" customHeight="1" x14ac:dyDescent="0.25">
      <c r="A241" s="37" t="s">
        <v>20</v>
      </c>
      <c r="B241" s="1" t="s">
        <v>59</v>
      </c>
      <c r="C241" s="39"/>
      <c r="D241" s="40"/>
      <c r="E241" s="40"/>
      <c r="F241" s="40"/>
      <c r="G241" s="67">
        <f t="shared" si="6"/>
        <v>0</v>
      </c>
      <c r="H241" s="68" t="str">
        <f t="shared" si="7"/>
        <v/>
      </c>
      <c r="I241" s="75"/>
    </row>
    <row r="242" spans="1:9" ht="15" customHeight="1" x14ac:dyDescent="0.25">
      <c r="A242" s="37" t="s">
        <v>20</v>
      </c>
      <c r="B242" t="s">
        <v>60</v>
      </c>
      <c r="C242" s="42"/>
      <c r="D242" s="43"/>
      <c r="E242" s="43"/>
      <c r="F242" s="43"/>
      <c r="G242" s="70">
        <f t="shared" si="6"/>
        <v>0</v>
      </c>
      <c r="H242" s="71" t="str">
        <f t="shared" si="7"/>
        <v/>
      </c>
      <c r="I242" s="72"/>
    </row>
    <row r="243" spans="1:9" ht="15" customHeight="1" x14ac:dyDescent="0.25">
      <c r="A243" s="37" t="s">
        <v>20</v>
      </c>
      <c r="B243" s="1" t="s">
        <v>61</v>
      </c>
      <c r="C243" s="39"/>
      <c r="D243" s="40"/>
      <c r="E243" s="40"/>
      <c r="F243" s="40"/>
      <c r="G243" s="67">
        <f t="shared" si="6"/>
        <v>0</v>
      </c>
      <c r="H243" s="68" t="str">
        <f t="shared" si="7"/>
        <v/>
      </c>
      <c r="I243" s="69"/>
    </row>
    <row r="244" spans="1:9" ht="15" customHeight="1" x14ac:dyDescent="0.25">
      <c r="A244" s="37" t="s">
        <v>20</v>
      </c>
      <c r="B244" t="s">
        <v>62</v>
      </c>
      <c r="C244" s="42"/>
      <c r="D244" s="43"/>
      <c r="E244" s="43"/>
      <c r="F244" s="43"/>
      <c r="G244" s="70">
        <f t="shared" si="6"/>
        <v>0</v>
      </c>
      <c r="H244" s="71" t="str">
        <f t="shared" si="7"/>
        <v/>
      </c>
      <c r="I244" s="74"/>
    </row>
    <row r="245" spans="1:9" ht="15" customHeight="1" x14ac:dyDescent="0.25">
      <c r="A245" s="37" t="s">
        <v>20</v>
      </c>
      <c r="B245" s="1" t="s">
        <v>63</v>
      </c>
      <c r="C245" s="39"/>
      <c r="D245" s="40"/>
      <c r="E245" s="40"/>
      <c r="F245" s="40"/>
      <c r="G245" s="67">
        <f t="shared" si="6"/>
        <v>0</v>
      </c>
      <c r="H245" s="68" t="str">
        <f t="shared" si="7"/>
        <v/>
      </c>
      <c r="I245" s="69"/>
    </row>
    <row r="246" spans="1:9" ht="15" customHeight="1" x14ac:dyDescent="0.25">
      <c r="A246" s="37" t="s">
        <v>20</v>
      </c>
      <c r="B246" t="s">
        <v>64</v>
      </c>
      <c r="C246" s="42"/>
      <c r="D246" s="43"/>
      <c r="E246" s="43"/>
      <c r="F246" s="43"/>
      <c r="G246" s="70">
        <f t="shared" si="6"/>
        <v>0</v>
      </c>
      <c r="H246" s="71" t="str">
        <f t="shared" si="7"/>
        <v/>
      </c>
      <c r="I246" s="74"/>
    </row>
    <row r="247" spans="1:9" ht="15" customHeight="1" x14ac:dyDescent="0.25">
      <c r="A247" s="37" t="s">
        <v>20</v>
      </c>
      <c r="B247" s="1" t="s">
        <v>65</v>
      </c>
      <c r="C247" s="39"/>
      <c r="D247" s="40"/>
      <c r="E247" s="40"/>
      <c r="F247" s="40"/>
      <c r="G247" s="67">
        <f t="shared" si="6"/>
        <v>0</v>
      </c>
      <c r="H247" s="68" t="str">
        <f t="shared" si="7"/>
        <v/>
      </c>
      <c r="I247" s="69"/>
    </row>
    <row r="248" spans="1:9" ht="15" customHeight="1" x14ac:dyDescent="0.25">
      <c r="A248" s="37" t="s">
        <v>20</v>
      </c>
      <c r="B248" t="s">
        <v>66</v>
      </c>
      <c r="C248" s="42"/>
      <c r="D248" s="43"/>
      <c r="E248" s="43"/>
      <c r="F248" s="43"/>
      <c r="G248" s="70">
        <f t="shared" si="6"/>
        <v>0</v>
      </c>
      <c r="H248" s="71" t="str">
        <f t="shared" si="7"/>
        <v/>
      </c>
      <c r="I248" s="72"/>
    </row>
    <row r="249" spans="1:9" ht="15" customHeight="1" x14ac:dyDescent="0.25">
      <c r="A249" s="37" t="s">
        <v>20</v>
      </c>
      <c r="B249" s="1" t="s">
        <v>67</v>
      </c>
      <c r="C249" s="39"/>
      <c r="D249" s="40"/>
      <c r="E249" s="40"/>
      <c r="F249" s="40"/>
      <c r="G249" s="67">
        <f t="shared" si="6"/>
        <v>0</v>
      </c>
      <c r="H249" s="68" t="str">
        <f t="shared" si="7"/>
        <v/>
      </c>
      <c r="I249" s="69"/>
    </row>
    <row r="250" spans="1:9" ht="15" customHeight="1" x14ac:dyDescent="0.25">
      <c r="A250" s="37" t="s">
        <v>20</v>
      </c>
      <c r="B250" t="s">
        <v>68</v>
      </c>
      <c r="C250" s="42"/>
      <c r="D250" s="43"/>
      <c r="E250" s="43"/>
      <c r="F250" s="43"/>
      <c r="G250" s="70">
        <f t="shared" si="6"/>
        <v>0</v>
      </c>
      <c r="H250" s="71" t="str">
        <f t="shared" si="7"/>
        <v/>
      </c>
      <c r="I250" s="74"/>
    </row>
    <row r="251" spans="1:9" ht="15" customHeight="1" x14ac:dyDescent="0.25">
      <c r="A251" s="37" t="s">
        <v>20</v>
      </c>
      <c r="B251" s="1" t="s">
        <v>69</v>
      </c>
      <c r="C251" s="39"/>
      <c r="D251" s="40"/>
      <c r="E251" s="40"/>
      <c r="F251" s="40"/>
      <c r="G251" s="67">
        <f t="shared" si="6"/>
        <v>0</v>
      </c>
      <c r="H251" s="68" t="str">
        <f t="shared" si="7"/>
        <v/>
      </c>
      <c r="I251" s="69"/>
    </row>
    <row r="252" spans="1:9" ht="15" customHeight="1" x14ac:dyDescent="0.25">
      <c r="A252" s="37" t="s">
        <v>20</v>
      </c>
      <c r="B252" t="s">
        <v>70</v>
      </c>
      <c r="C252" s="42"/>
      <c r="D252" s="43"/>
      <c r="E252" s="43"/>
      <c r="F252" s="43"/>
      <c r="G252" s="70">
        <f t="shared" si="6"/>
        <v>0</v>
      </c>
      <c r="H252" s="71" t="str">
        <f t="shared" si="7"/>
        <v/>
      </c>
      <c r="I252" s="74"/>
    </row>
    <row r="253" spans="1:9" ht="15" customHeight="1" x14ac:dyDescent="0.25">
      <c r="A253" s="37" t="s">
        <v>20</v>
      </c>
      <c r="B253" s="1" t="s">
        <v>71</v>
      </c>
      <c r="C253" s="39"/>
      <c r="D253" s="40"/>
      <c r="E253" s="40"/>
      <c r="F253" s="40"/>
      <c r="G253" s="67">
        <f t="shared" si="6"/>
        <v>0</v>
      </c>
      <c r="H253" s="68" t="str">
        <f t="shared" si="7"/>
        <v/>
      </c>
      <c r="I253" s="69"/>
    </row>
    <row r="254" spans="1:9" ht="15" customHeight="1" x14ac:dyDescent="0.25">
      <c r="A254" s="37" t="s">
        <v>20</v>
      </c>
      <c r="B254" t="s">
        <v>72</v>
      </c>
      <c r="C254" s="42"/>
      <c r="D254" s="43"/>
      <c r="E254" s="43"/>
      <c r="F254" s="43"/>
      <c r="G254" s="70">
        <f t="shared" si="6"/>
        <v>0</v>
      </c>
      <c r="H254" s="71" t="str">
        <f t="shared" si="7"/>
        <v/>
      </c>
      <c r="I254" s="72"/>
    </row>
    <row r="255" spans="1:9" ht="15" customHeight="1" x14ac:dyDescent="0.25">
      <c r="A255" s="37" t="s">
        <v>20</v>
      </c>
      <c r="B255" s="1" t="s">
        <v>73</v>
      </c>
      <c r="C255" s="39"/>
      <c r="D255" s="40"/>
      <c r="E255" s="40"/>
      <c r="F255" s="40"/>
      <c r="G255" s="67">
        <f t="shared" si="6"/>
        <v>0</v>
      </c>
      <c r="H255" s="68" t="str">
        <f t="shared" si="7"/>
        <v/>
      </c>
      <c r="I255" s="69"/>
    </row>
    <row r="256" spans="1:9" ht="15" customHeight="1" x14ac:dyDescent="0.25">
      <c r="A256" s="37" t="s">
        <v>20</v>
      </c>
      <c r="B256" t="s">
        <v>74</v>
      </c>
      <c r="C256" s="42"/>
      <c r="D256" s="43"/>
      <c r="E256" s="43"/>
      <c r="F256" s="43"/>
      <c r="G256" s="70">
        <f t="shared" si="6"/>
        <v>0</v>
      </c>
      <c r="H256" s="71" t="str">
        <f t="shared" si="7"/>
        <v/>
      </c>
      <c r="I256" s="72"/>
    </row>
    <row r="257" spans="1:9" ht="15" customHeight="1" x14ac:dyDescent="0.25">
      <c r="A257" s="37" t="s">
        <v>20</v>
      </c>
      <c r="B257" s="1" t="s">
        <v>75</v>
      </c>
      <c r="C257" s="39"/>
      <c r="D257" s="40"/>
      <c r="E257" s="40"/>
      <c r="F257" s="40"/>
      <c r="G257" s="67">
        <f t="shared" si="6"/>
        <v>0</v>
      </c>
      <c r="H257" s="68" t="str">
        <f t="shared" si="7"/>
        <v/>
      </c>
      <c r="I257" s="69"/>
    </row>
    <row r="258" spans="1:9" ht="15" customHeight="1" x14ac:dyDescent="0.25">
      <c r="A258" s="37" t="s">
        <v>20</v>
      </c>
      <c r="B258" t="s">
        <v>76</v>
      </c>
      <c r="C258" s="42"/>
      <c r="D258" s="43"/>
      <c r="E258" s="43"/>
      <c r="F258" s="43"/>
      <c r="G258" s="70">
        <f t="shared" si="6"/>
        <v>0</v>
      </c>
      <c r="H258" s="71" t="str">
        <f t="shared" si="7"/>
        <v/>
      </c>
      <c r="I258" s="72"/>
    </row>
    <row r="259" spans="1:9" ht="15" customHeight="1" x14ac:dyDescent="0.25">
      <c r="A259" s="37" t="s">
        <v>20</v>
      </c>
      <c r="B259" s="1" t="s">
        <v>77</v>
      </c>
      <c r="C259" s="39"/>
      <c r="D259" s="40"/>
      <c r="E259" s="40"/>
      <c r="F259" s="40"/>
      <c r="G259" s="67">
        <f t="shared" si="6"/>
        <v>0</v>
      </c>
      <c r="H259" s="68" t="str">
        <f t="shared" si="7"/>
        <v/>
      </c>
      <c r="I259" s="69"/>
    </row>
    <row r="260" spans="1:9" ht="15" customHeight="1" x14ac:dyDescent="0.25">
      <c r="A260" s="37" t="s">
        <v>20</v>
      </c>
      <c r="B260" t="s">
        <v>78</v>
      </c>
      <c r="C260" s="42"/>
      <c r="D260" s="43"/>
      <c r="E260" s="43"/>
      <c r="F260" s="43"/>
      <c r="G260" s="70">
        <f t="shared" si="6"/>
        <v>0</v>
      </c>
      <c r="H260" s="71" t="str">
        <f t="shared" si="7"/>
        <v/>
      </c>
      <c r="I260" s="72"/>
    </row>
    <row r="261" spans="1:9" ht="15" customHeight="1" x14ac:dyDescent="0.25">
      <c r="A261" s="37" t="s">
        <v>20</v>
      </c>
      <c r="B261" s="1" t="s">
        <v>79</v>
      </c>
      <c r="C261" s="39"/>
      <c r="D261" s="40"/>
      <c r="E261" s="40"/>
      <c r="F261" s="40"/>
      <c r="G261" s="67">
        <f t="shared" si="6"/>
        <v>0</v>
      </c>
      <c r="H261" s="68" t="str">
        <f t="shared" si="7"/>
        <v/>
      </c>
      <c r="I261" s="69"/>
    </row>
    <row r="262" spans="1:9" ht="15" customHeight="1" x14ac:dyDescent="0.25">
      <c r="A262" s="37" t="s">
        <v>20</v>
      </c>
      <c r="B262" t="s">
        <v>80</v>
      </c>
      <c r="C262" s="42"/>
      <c r="D262" s="43">
        <v>0</v>
      </c>
      <c r="E262" s="43">
        <v>0</v>
      </c>
      <c r="F262" s="43"/>
      <c r="G262" s="70">
        <f t="shared" si="6"/>
        <v>0</v>
      </c>
      <c r="H262" s="71" t="str">
        <f t="shared" si="7"/>
        <v/>
      </c>
      <c r="I262" s="74"/>
    </row>
    <row r="263" spans="1:9" ht="15" customHeight="1" x14ac:dyDescent="0.25">
      <c r="A263" s="37" t="s">
        <v>20</v>
      </c>
      <c r="B263" s="59" t="s">
        <v>15</v>
      </c>
      <c r="C263" s="60">
        <f>SUMIFS((C7:C262),(A7:A262),A263)</f>
        <v>0</v>
      </c>
      <c r="D263" s="60">
        <f>SUMIFS((D7:D262),(A7:A262),A263)</f>
        <v>0</v>
      </c>
      <c r="E263" s="60">
        <f>SUMIFS((E7:E262),(A7:A262),A263)</f>
        <v>0</v>
      </c>
      <c r="F263" s="60">
        <f>SUMIFS((F7:F262),(A7:A262),A263)</f>
        <v>0</v>
      </c>
      <c r="G263" s="76">
        <f t="shared" ref="G263:G326" si="8">IF(ISERROR(C263- D263)=TRUE,"",C263 - D263)</f>
        <v>0</v>
      </c>
      <c r="H263" s="77" t="str">
        <f t="shared" ref="H263:H326" si="9">IF(ISERROR((((C263- D263)/D263)*100)=TRUE),"",IF((((C263- D263)/D263)*100)&lt;-7,FIXED(((C263- D263)/D263)*100, 1,TRUE) &amp;"%" &amp; "▼",IF((((C263- D263)/D263)*100)&gt;7,FIXED(((C263- D263)/D263)*100, 1,TRUE) &amp;"%" &amp;"▲",FIXED(((C263- D263)/D263)*100, 1,TRUE)&amp;"%")))</f>
        <v/>
      </c>
      <c r="I263" s="78"/>
    </row>
    <row r="264" spans="1:9" ht="15" customHeight="1" x14ac:dyDescent="0.25">
      <c r="A264" t="s">
        <v>21</v>
      </c>
      <c r="C264" s="43"/>
      <c r="D264" s="43"/>
      <c r="E264" s="43"/>
      <c r="F264" s="43">
        <v>0</v>
      </c>
      <c r="G264" s="70">
        <f t="shared" si="8"/>
        <v>0</v>
      </c>
      <c r="H264" s="71" t="str">
        <f t="shared" si="9"/>
        <v/>
      </c>
      <c r="I264" s="74"/>
    </row>
    <row r="265" spans="1:9" ht="15" customHeight="1" x14ac:dyDescent="0.25">
      <c r="A265" s="55" t="s">
        <v>21</v>
      </c>
      <c r="B265" s="1" t="s">
        <v>40</v>
      </c>
      <c r="C265" s="39"/>
      <c r="D265" s="40"/>
      <c r="E265" s="40"/>
      <c r="F265" s="40"/>
      <c r="G265" s="67">
        <f t="shared" si="8"/>
        <v>0</v>
      </c>
      <c r="H265" s="68" t="str">
        <f t="shared" si="9"/>
        <v/>
      </c>
      <c r="I265" s="69"/>
    </row>
    <row r="266" spans="1:9" ht="15" customHeight="1" x14ac:dyDescent="0.25">
      <c r="A266" s="55" t="s">
        <v>21</v>
      </c>
      <c r="B266" t="s">
        <v>41</v>
      </c>
      <c r="C266" s="42"/>
      <c r="D266" s="43"/>
      <c r="E266" s="43"/>
      <c r="F266" s="43"/>
      <c r="G266" s="70">
        <f t="shared" si="8"/>
        <v>0</v>
      </c>
      <c r="H266" s="71" t="str">
        <f t="shared" si="9"/>
        <v/>
      </c>
      <c r="I266" s="72"/>
    </row>
    <row r="267" spans="1:9" ht="15" customHeight="1" x14ac:dyDescent="0.25">
      <c r="A267" s="55" t="s">
        <v>21</v>
      </c>
      <c r="B267" s="1" t="s">
        <v>42</v>
      </c>
      <c r="C267" s="39"/>
      <c r="D267" s="40"/>
      <c r="E267" s="40"/>
      <c r="F267" s="40"/>
      <c r="G267" s="67">
        <f t="shared" si="8"/>
        <v>0</v>
      </c>
      <c r="H267" s="68" t="str">
        <f t="shared" si="9"/>
        <v/>
      </c>
      <c r="I267" s="75"/>
    </row>
    <row r="268" spans="1:9" ht="15" customHeight="1" x14ac:dyDescent="0.25">
      <c r="A268" s="55" t="s">
        <v>21</v>
      </c>
      <c r="B268" t="s">
        <v>43</v>
      </c>
      <c r="C268" s="42"/>
      <c r="D268" s="43"/>
      <c r="E268" s="43"/>
      <c r="F268" s="43"/>
      <c r="G268" s="70">
        <f t="shared" si="8"/>
        <v>0</v>
      </c>
      <c r="H268" s="71" t="str">
        <f t="shared" si="9"/>
        <v/>
      </c>
      <c r="I268" s="72"/>
    </row>
    <row r="269" spans="1:9" ht="15" customHeight="1" x14ac:dyDescent="0.25">
      <c r="A269" s="55" t="s">
        <v>21</v>
      </c>
      <c r="B269" s="1" t="s">
        <v>44</v>
      </c>
      <c r="C269" s="39"/>
      <c r="D269" s="40"/>
      <c r="E269" s="40"/>
      <c r="F269" s="40"/>
      <c r="G269" s="67">
        <f t="shared" si="8"/>
        <v>0</v>
      </c>
      <c r="H269" s="68" t="str">
        <f t="shared" si="9"/>
        <v/>
      </c>
      <c r="I269" s="69"/>
    </row>
    <row r="270" spans="1:9" ht="15" customHeight="1" x14ac:dyDescent="0.25">
      <c r="A270" s="55" t="s">
        <v>21</v>
      </c>
      <c r="B270" t="s">
        <v>45</v>
      </c>
      <c r="C270" s="42"/>
      <c r="D270" s="43"/>
      <c r="E270" s="43"/>
      <c r="F270" s="43"/>
      <c r="G270" s="70">
        <f t="shared" si="8"/>
        <v>0</v>
      </c>
      <c r="H270" s="71" t="str">
        <f t="shared" si="9"/>
        <v/>
      </c>
      <c r="I270" s="72"/>
    </row>
    <row r="271" spans="1:9" ht="15" customHeight="1" x14ac:dyDescent="0.25">
      <c r="A271" s="55" t="s">
        <v>21</v>
      </c>
      <c r="B271" s="1" t="s">
        <v>46</v>
      </c>
      <c r="C271" s="39"/>
      <c r="D271" s="40"/>
      <c r="E271" s="40"/>
      <c r="F271" s="40"/>
      <c r="G271" s="67">
        <f t="shared" si="8"/>
        <v>0</v>
      </c>
      <c r="H271" s="68" t="str">
        <f t="shared" si="9"/>
        <v/>
      </c>
      <c r="I271" s="75"/>
    </row>
    <row r="272" spans="1:9" ht="15" customHeight="1" x14ac:dyDescent="0.25">
      <c r="A272" s="55" t="s">
        <v>21</v>
      </c>
      <c r="B272" t="s">
        <v>47</v>
      </c>
      <c r="C272" s="42"/>
      <c r="D272" s="43"/>
      <c r="E272" s="43"/>
      <c r="F272" s="43"/>
      <c r="G272" s="70">
        <f t="shared" si="8"/>
        <v>0</v>
      </c>
      <c r="H272" s="71" t="str">
        <f t="shared" si="9"/>
        <v/>
      </c>
      <c r="I272" s="74"/>
    </row>
    <row r="273" spans="1:9" ht="15" customHeight="1" x14ac:dyDescent="0.25">
      <c r="A273" s="55" t="s">
        <v>21</v>
      </c>
      <c r="B273" s="1" t="s">
        <v>48</v>
      </c>
      <c r="C273" s="39"/>
      <c r="D273" s="40"/>
      <c r="E273" s="40"/>
      <c r="F273" s="40"/>
      <c r="G273" s="67">
        <f t="shared" si="8"/>
        <v>0</v>
      </c>
      <c r="H273" s="68" t="str">
        <f t="shared" si="9"/>
        <v/>
      </c>
      <c r="I273" s="75"/>
    </row>
    <row r="274" spans="1:9" ht="15" customHeight="1" x14ac:dyDescent="0.25">
      <c r="A274" s="55" t="s">
        <v>21</v>
      </c>
      <c r="B274" t="s">
        <v>49</v>
      </c>
      <c r="C274" s="42"/>
      <c r="D274" s="43"/>
      <c r="E274" s="43"/>
      <c r="F274" s="43"/>
      <c r="G274" s="70">
        <f t="shared" si="8"/>
        <v>0</v>
      </c>
      <c r="H274" s="71" t="str">
        <f t="shared" si="9"/>
        <v/>
      </c>
      <c r="I274" s="72"/>
    </row>
    <row r="275" spans="1:9" ht="15" customHeight="1" x14ac:dyDescent="0.25">
      <c r="A275" s="55" t="s">
        <v>21</v>
      </c>
      <c r="B275" s="1" t="s">
        <v>50</v>
      </c>
      <c r="C275" s="39"/>
      <c r="D275" s="40"/>
      <c r="E275" s="40"/>
      <c r="F275" s="40"/>
      <c r="G275" s="67">
        <f t="shared" si="8"/>
        <v>0</v>
      </c>
      <c r="H275" s="68" t="str">
        <f t="shared" si="9"/>
        <v/>
      </c>
      <c r="I275" s="69"/>
    </row>
    <row r="276" spans="1:9" ht="15" customHeight="1" x14ac:dyDescent="0.25">
      <c r="A276" s="55" t="s">
        <v>21</v>
      </c>
      <c r="B276" t="s">
        <v>51</v>
      </c>
      <c r="C276" s="42"/>
      <c r="D276" s="43"/>
      <c r="E276" s="43"/>
      <c r="F276" s="43"/>
      <c r="G276" s="70">
        <f t="shared" si="8"/>
        <v>0</v>
      </c>
      <c r="H276" s="71" t="str">
        <f t="shared" si="9"/>
        <v/>
      </c>
      <c r="I276" s="74"/>
    </row>
    <row r="277" spans="1:9" ht="15" customHeight="1" x14ac:dyDescent="0.25">
      <c r="A277" s="55" t="s">
        <v>21</v>
      </c>
      <c r="B277" s="1" t="s">
        <v>52</v>
      </c>
      <c r="C277" s="39"/>
      <c r="D277" s="40"/>
      <c r="E277" s="40"/>
      <c r="F277" s="40"/>
      <c r="G277" s="67">
        <f t="shared" si="8"/>
        <v>0</v>
      </c>
      <c r="H277" s="68" t="str">
        <f t="shared" si="9"/>
        <v/>
      </c>
      <c r="I277" s="69"/>
    </row>
    <row r="278" spans="1:9" ht="15" customHeight="1" x14ac:dyDescent="0.25">
      <c r="A278" s="55" t="s">
        <v>21</v>
      </c>
      <c r="B278" t="s">
        <v>53</v>
      </c>
      <c r="C278" s="42"/>
      <c r="D278" s="43"/>
      <c r="E278" s="43"/>
      <c r="F278" s="43"/>
      <c r="G278" s="70">
        <f t="shared" si="8"/>
        <v>0</v>
      </c>
      <c r="H278" s="71" t="str">
        <f t="shared" si="9"/>
        <v/>
      </c>
      <c r="I278" s="74"/>
    </row>
    <row r="279" spans="1:9" ht="15" customHeight="1" x14ac:dyDescent="0.25">
      <c r="A279" s="55" t="s">
        <v>21</v>
      </c>
      <c r="B279" s="1" t="s">
        <v>54</v>
      </c>
      <c r="C279" s="39"/>
      <c r="D279" s="40"/>
      <c r="E279" s="40"/>
      <c r="F279" s="40"/>
      <c r="G279" s="67">
        <f t="shared" si="8"/>
        <v>0</v>
      </c>
      <c r="H279" s="68" t="str">
        <f t="shared" si="9"/>
        <v/>
      </c>
      <c r="I279" s="69"/>
    </row>
    <row r="280" spans="1:9" ht="15" customHeight="1" x14ac:dyDescent="0.25">
      <c r="A280" s="55" t="s">
        <v>21</v>
      </c>
      <c r="B280" t="s">
        <v>55</v>
      </c>
      <c r="C280" s="42"/>
      <c r="D280" s="43"/>
      <c r="E280" s="43"/>
      <c r="F280" s="43"/>
      <c r="G280" s="70">
        <f t="shared" si="8"/>
        <v>0</v>
      </c>
      <c r="H280" s="71" t="str">
        <f t="shared" si="9"/>
        <v/>
      </c>
      <c r="I280" s="74"/>
    </row>
    <row r="281" spans="1:9" ht="15" customHeight="1" x14ac:dyDescent="0.25">
      <c r="A281" s="55" t="s">
        <v>21</v>
      </c>
      <c r="B281" s="1" t="s">
        <v>56</v>
      </c>
      <c r="C281" s="39"/>
      <c r="D281" s="40"/>
      <c r="E281" s="40"/>
      <c r="F281" s="40"/>
      <c r="G281" s="67">
        <f t="shared" si="8"/>
        <v>0</v>
      </c>
      <c r="H281" s="68" t="str">
        <f t="shared" si="9"/>
        <v/>
      </c>
      <c r="I281" s="69"/>
    </row>
    <row r="282" spans="1:9" ht="15" customHeight="1" x14ac:dyDescent="0.25">
      <c r="A282" s="55" t="s">
        <v>21</v>
      </c>
      <c r="B282" t="s">
        <v>57</v>
      </c>
      <c r="C282" s="42"/>
      <c r="D282" s="43"/>
      <c r="E282" s="43"/>
      <c r="F282" s="43"/>
      <c r="G282" s="70">
        <f t="shared" si="8"/>
        <v>0</v>
      </c>
      <c r="H282" s="71" t="str">
        <f t="shared" si="9"/>
        <v/>
      </c>
      <c r="I282" s="74"/>
    </row>
    <row r="283" spans="1:9" ht="15" customHeight="1" x14ac:dyDescent="0.25">
      <c r="A283" s="55" t="s">
        <v>21</v>
      </c>
      <c r="B283" s="1" t="s">
        <v>58</v>
      </c>
      <c r="C283" s="39"/>
      <c r="D283" s="40"/>
      <c r="E283" s="40"/>
      <c r="F283" s="40"/>
      <c r="G283" s="67">
        <f t="shared" si="8"/>
        <v>0</v>
      </c>
      <c r="H283" s="68" t="str">
        <f t="shared" si="9"/>
        <v/>
      </c>
      <c r="I283" s="69"/>
    </row>
    <row r="284" spans="1:9" ht="15" customHeight="1" x14ac:dyDescent="0.25">
      <c r="A284" s="55" t="s">
        <v>21</v>
      </c>
      <c r="B284" t="s">
        <v>59</v>
      </c>
      <c r="C284" s="42"/>
      <c r="D284" s="43"/>
      <c r="E284" s="43"/>
      <c r="F284" s="43"/>
      <c r="G284" s="70">
        <f t="shared" si="8"/>
        <v>0</v>
      </c>
      <c r="H284" s="71" t="str">
        <f t="shared" si="9"/>
        <v/>
      </c>
      <c r="I284" s="74"/>
    </row>
    <row r="285" spans="1:9" ht="15" customHeight="1" x14ac:dyDescent="0.25">
      <c r="A285" s="55" t="s">
        <v>21</v>
      </c>
      <c r="B285" s="1" t="s">
        <v>60</v>
      </c>
      <c r="C285" s="39"/>
      <c r="D285" s="40"/>
      <c r="E285" s="40"/>
      <c r="F285" s="40"/>
      <c r="G285" s="67">
        <f t="shared" si="8"/>
        <v>0</v>
      </c>
      <c r="H285" s="68" t="str">
        <f t="shared" si="9"/>
        <v/>
      </c>
      <c r="I285" s="69"/>
    </row>
    <row r="286" spans="1:9" ht="15" customHeight="1" x14ac:dyDescent="0.25">
      <c r="A286" s="55" t="s">
        <v>21</v>
      </c>
      <c r="B286" t="s">
        <v>61</v>
      </c>
      <c r="C286" s="42"/>
      <c r="D286" s="43"/>
      <c r="E286" s="43"/>
      <c r="F286" s="43"/>
      <c r="G286" s="70">
        <f t="shared" si="8"/>
        <v>0</v>
      </c>
      <c r="H286" s="71" t="str">
        <f t="shared" si="9"/>
        <v/>
      </c>
      <c r="I286" s="72"/>
    </row>
    <row r="287" spans="1:9" ht="15" customHeight="1" x14ac:dyDescent="0.25">
      <c r="A287" s="55" t="s">
        <v>21</v>
      </c>
      <c r="B287" s="1" t="s">
        <v>62</v>
      </c>
      <c r="C287" s="39"/>
      <c r="D287" s="40"/>
      <c r="E287" s="40"/>
      <c r="F287" s="40"/>
      <c r="G287" s="67">
        <f t="shared" si="8"/>
        <v>0</v>
      </c>
      <c r="H287" s="68" t="str">
        <f t="shared" si="9"/>
        <v/>
      </c>
      <c r="I287" s="75"/>
    </row>
    <row r="288" spans="1:9" ht="15" customHeight="1" x14ac:dyDescent="0.25">
      <c r="A288" s="55" t="s">
        <v>21</v>
      </c>
      <c r="B288" t="s">
        <v>63</v>
      </c>
      <c r="C288" s="42"/>
      <c r="D288" s="43"/>
      <c r="E288" s="43"/>
      <c r="F288" s="43"/>
      <c r="G288" s="70">
        <f t="shared" si="8"/>
        <v>0</v>
      </c>
      <c r="H288" s="71" t="str">
        <f t="shared" si="9"/>
        <v/>
      </c>
      <c r="I288" s="72"/>
    </row>
    <row r="289" spans="1:9" ht="15" customHeight="1" x14ac:dyDescent="0.25">
      <c r="A289" s="55" t="s">
        <v>21</v>
      </c>
      <c r="B289" s="1" t="s">
        <v>64</v>
      </c>
      <c r="C289" s="39"/>
      <c r="D289" s="40"/>
      <c r="E289" s="40"/>
      <c r="F289" s="40"/>
      <c r="G289" s="67">
        <f t="shared" si="8"/>
        <v>0</v>
      </c>
      <c r="H289" s="68" t="str">
        <f t="shared" si="9"/>
        <v/>
      </c>
      <c r="I289" s="75"/>
    </row>
    <row r="290" spans="1:9" ht="15" customHeight="1" x14ac:dyDescent="0.25">
      <c r="A290" s="55" t="s">
        <v>21</v>
      </c>
      <c r="B290" t="s">
        <v>65</v>
      </c>
      <c r="C290" s="42"/>
      <c r="D290" s="43"/>
      <c r="E290" s="43"/>
      <c r="F290" s="43"/>
      <c r="G290" s="70">
        <f t="shared" si="8"/>
        <v>0</v>
      </c>
      <c r="H290" s="71" t="str">
        <f t="shared" si="9"/>
        <v/>
      </c>
      <c r="I290" s="72"/>
    </row>
    <row r="291" spans="1:9" ht="15" customHeight="1" x14ac:dyDescent="0.25">
      <c r="A291" s="55" t="s">
        <v>21</v>
      </c>
      <c r="B291" s="1" t="s">
        <v>66</v>
      </c>
      <c r="C291" s="39"/>
      <c r="D291" s="40"/>
      <c r="E291" s="40"/>
      <c r="F291" s="40"/>
      <c r="G291" s="67">
        <f t="shared" si="8"/>
        <v>0</v>
      </c>
      <c r="H291" s="68" t="str">
        <f t="shared" si="9"/>
        <v/>
      </c>
      <c r="I291" s="69"/>
    </row>
    <row r="292" spans="1:9" ht="15" customHeight="1" x14ac:dyDescent="0.25">
      <c r="A292" s="55" t="s">
        <v>21</v>
      </c>
      <c r="B292" t="s">
        <v>67</v>
      </c>
      <c r="C292" s="42"/>
      <c r="D292" s="43"/>
      <c r="E292" s="43"/>
      <c r="F292" s="43"/>
      <c r="G292" s="70">
        <f t="shared" si="8"/>
        <v>0</v>
      </c>
      <c r="H292" s="71" t="str">
        <f t="shared" si="9"/>
        <v/>
      </c>
      <c r="I292" s="72"/>
    </row>
    <row r="293" spans="1:9" ht="15" customHeight="1" x14ac:dyDescent="0.25">
      <c r="A293" s="55" t="s">
        <v>21</v>
      </c>
      <c r="B293" s="1" t="s">
        <v>68</v>
      </c>
      <c r="C293" s="39"/>
      <c r="D293" s="40"/>
      <c r="E293" s="40"/>
      <c r="F293" s="40"/>
      <c r="G293" s="67">
        <f t="shared" si="8"/>
        <v>0</v>
      </c>
      <c r="H293" s="68" t="str">
        <f t="shared" si="9"/>
        <v/>
      </c>
      <c r="I293" s="75"/>
    </row>
    <row r="294" spans="1:9" ht="15" customHeight="1" x14ac:dyDescent="0.25">
      <c r="A294" s="55" t="s">
        <v>21</v>
      </c>
      <c r="B294" t="s">
        <v>69</v>
      </c>
      <c r="C294" s="42"/>
      <c r="D294" s="43"/>
      <c r="E294" s="43"/>
      <c r="F294" s="43"/>
      <c r="G294" s="70">
        <f t="shared" si="8"/>
        <v>0</v>
      </c>
      <c r="H294" s="71" t="str">
        <f t="shared" si="9"/>
        <v/>
      </c>
      <c r="I294" s="72"/>
    </row>
    <row r="295" spans="1:9" ht="15" customHeight="1" x14ac:dyDescent="0.25">
      <c r="A295" s="55" t="s">
        <v>21</v>
      </c>
      <c r="B295" s="1" t="s">
        <v>70</v>
      </c>
      <c r="C295" s="39"/>
      <c r="D295" s="40"/>
      <c r="E295" s="40"/>
      <c r="F295" s="40"/>
      <c r="G295" s="67">
        <f t="shared" si="8"/>
        <v>0</v>
      </c>
      <c r="H295" s="68" t="str">
        <f t="shared" si="9"/>
        <v/>
      </c>
      <c r="I295" s="75"/>
    </row>
    <row r="296" spans="1:9" ht="15" customHeight="1" x14ac:dyDescent="0.25">
      <c r="A296" s="55" t="s">
        <v>21</v>
      </c>
      <c r="B296" t="s">
        <v>71</v>
      </c>
      <c r="C296" s="42"/>
      <c r="D296" s="43"/>
      <c r="E296" s="43"/>
      <c r="F296" s="43"/>
      <c r="G296" s="70">
        <f t="shared" si="8"/>
        <v>0</v>
      </c>
      <c r="H296" s="71" t="str">
        <f t="shared" si="9"/>
        <v/>
      </c>
      <c r="I296" s="72"/>
    </row>
    <row r="297" spans="1:9" ht="15" customHeight="1" x14ac:dyDescent="0.25">
      <c r="A297" s="55" t="s">
        <v>21</v>
      </c>
      <c r="B297" s="1" t="s">
        <v>72</v>
      </c>
      <c r="C297" s="39"/>
      <c r="D297" s="40"/>
      <c r="E297" s="40"/>
      <c r="F297" s="40"/>
      <c r="G297" s="67">
        <f t="shared" si="8"/>
        <v>0</v>
      </c>
      <c r="H297" s="68" t="str">
        <f t="shared" si="9"/>
        <v/>
      </c>
      <c r="I297" s="69"/>
    </row>
    <row r="298" spans="1:9" ht="15" customHeight="1" x14ac:dyDescent="0.25">
      <c r="A298" s="55" t="s">
        <v>21</v>
      </c>
      <c r="B298" t="s">
        <v>73</v>
      </c>
      <c r="C298" s="42"/>
      <c r="D298" s="43"/>
      <c r="E298" s="43"/>
      <c r="F298" s="43"/>
      <c r="G298" s="70">
        <f t="shared" si="8"/>
        <v>0</v>
      </c>
      <c r="H298" s="71" t="str">
        <f t="shared" si="9"/>
        <v/>
      </c>
      <c r="I298" s="72"/>
    </row>
    <row r="299" spans="1:9" ht="15" customHeight="1" x14ac:dyDescent="0.25">
      <c r="A299" s="55" t="s">
        <v>21</v>
      </c>
      <c r="B299" s="1" t="s">
        <v>74</v>
      </c>
      <c r="C299" s="39"/>
      <c r="D299" s="40"/>
      <c r="E299" s="40"/>
      <c r="F299" s="40"/>
      <c r="G299" s="67">
        <f t="shared" si="8"/>
        <v>0</v>
      </c>
      <c r="H299" s="68" t="str">
        <f t="shared" si="9"/>
        <v/>
      </c>
      <c r="I299" s="69"/>
    </row>
    <row r="300" spans="1:9" ht="15" customHeight="1" x14ac:dyDescent="0.25">
      <c r="A300" s="55" t="s">
        <v>21</v>
      </c>
      <c r="B300" t="s">
        <v>75</v>
      </c>
      <c r="C300" s="42"/>
      <c r="D300" s="43"/>
      <c r="E300" s="43"/>
      <c r="F300" s="43"/>
      <c r="G300" s="70">
        <f t="shared" si="8"/>
        <v>0</v>
      </c>
      <c r="H300" s="71" t="str">
        <f t="shared" si="9"/>
        <v/>
      </c>
      <c r="I300" s="72"/>
    </row>
    <row r="301" spans="1:9" ht="15" customHeight="1" x14ac:dyDescent="0.25">
      <c r="A301" s="55" t="s">
        <v>21</v>
      </c>
      <c r="B301" s="1" t="s">
        <v>76</v>
      </c>
      <c r="C301" s="39"/>
      <c r="D301" s="40"/>
      <c r="E301" s="40"/>
      <c r="F301" s="40"/>
      <c r="G301" s="67">
        <f t="shared" si="8"/>
        <v>0</v>
      </c>
      <c r="H301" s="68" t="str">
        <f t="shared" si="9"/>
        <v/>
      </c>
      <c r="I301" s="69"/>
    </row>
    <row r="302" spans="1:9" ht="15" customHeight="1" x14ac:dyDescent="0.25">
      <c r="A302" s="55" t="s">
        <v>21</v>
      </c>
      <c r="B302" t="s">
        <v>77</v>
      </c>
      <c r="C302" s="42"/>
      <c r="D302" s="43"/>
      <c r="E302" s="43"/>
      <c r="F302" s="43"/>
      <c r="G302" s="70">
        <f t="shared" si="8"/>
        <v>0</v>
      </c>
      <c r="H302" s="71" t="str">
        <f t="shared" si="9"/>
        <v/>
      </c>
      <c r="I302" s="72"/>
    </row>
    <row r="303" spans="1:9" ht="15" customHeight="1" x14ac:dyDescent="0.25">
      <c r="A303" s="55" t="s">
        <v>21</v>
      </c>
      <c r="B303" s="1" t="s">
        <v>78</v>
      </c>
      <c r="C303" s="39"/>
      <c r="D303" s="40"/>
      <c r="E303" s="40"/>
      <c r="F303" s="40"/>
      <c r="G303" s="67">
        <f t="shared" si="8"/>
        <v>0</v>
      </c>
      <c r="H303" s="68" t="str">
        <f t="shared" si="9"/>
        <v/>
      </c>
      <c r="I303" s="69"/>
    </row>
    <row r="304" spans="1:9" ht="15" customHeight="1" x14ac:dyDescent="0.25">
      <c r="A304" s="55" t="s">
        <v>21</v>
      </c>
      <c r="B304" t="s">
        <v>79</v>
      </c>
      <c r="C304" s="42"/>
      <c r="D304" s="43"/>
      <c r="E304" s="43"/>
      <c r="F304" s="43"/>
      <c r="G304" s="70">
        <f t="shared" si="8"/>
        <v>0</v>
      </c>
      <c r="H304" s="71" t="str">
        <f t="shared" si="9"/>
        <v/>
      </c>
      <c r="I304" s="72"/>
    </row>
    <row r="305" spans="1:9" ht="15" customHeight="1" x14ac:dyDescent="0.25">
      <c r="A305" s="55" t="s">
        <v>21</v>
      </c>
      <c r="B305" s="1" t="s">
        <v>80</v>
      </c>
      <c r="C305" s="39"/>
      <c r="D305" s="40">
        <v>0</v>
      </c>
      <c r="E305" s="40">
        <v>0</v>
      </c>
      <c r="F305" s="40"/>
      <c r="G305" s="67">
        <f t="shared" si="8"/>
        <v>0</v>
      </c>
      <c r="H305" s="68" t="str">
        <f t="shared" si="9"/>
        <v/>
      </c>
      <c r="I305" s="75"/>
    </row>
    <row r="306" spans="1:9" ht="15" customHeight="1" x14ac:dyDescent="0.25">
      <c r="A306" s="55" t="s">
        <v>21</v>
      </c>
      <c r="B306" s="23" t="s">
        <v>15</v>
      </c>
      <c r="C306" s="88">
        <f>SUMIFS((C7:C305),(A7:A305),A306)</f>
        <v>0</v>
      </c>
      <c r="D306" s="88">
        <f>SUMIFS((D7:D305),(A7:A305),A306)</f>
        <v>0</v>
      </c>
      <c r="E306" s="88">
        <f>SUMIFS((E7:E305),(A7:A305),A306)</f>
        <v>0</v>
      </c>
      <c r="F306" s="88">
        <f>SUMIFS((F7:F305),(A7:A305),A306)</f>
        <v>0</v>
      </c>
      <c r="G306" s="89">
        <f t="shared" si="8"/>
        <v>0</v>
      </c>
      <c r="H306" s="90" t="str">
        <f t="shared" si="9"/>
        <v/>
      </c>
      <c r="I306" s="91"/>
    </row>
    <row r="307" spans="1:9" ht="15" customHeight="1" x14ac:dyDescent="0.25">
      <c r="A307" s="36" t="s">
        <v>22</v>
      </c>
      <c r="B307" s="1"/>
      <c r="C307" s="40"/>
      <c r="D307" s="40"/>
      <c r="E307" s="40"/>
      <c r="F307" s="40">
        <v>0</v>
      </c>
      <c r="G307" s="67">
        <f t="shared" si="8"/>
        <v>0</v>
      </c>
      <c r="H307" s="68" t="str">
        <f t="shared" si="9"/>
        <v/>
      </c>
      <c r="I307" s="75"/>
    </row>
    <row r="308" spans="1:9" ht="15" customHeight="1" x14ac:dyDescent="0.25">
      <c r="A308" s="7" t="s">
        <v>22</v>
      </c>
      <c r="B308" t="s">
        <v>40</v>
      </c>
      <c r="C308" s="42"/>
      <c r="D308" s="43"/>
      <c r="E308" s="43"/>
      <c r="F308" s="43"/>
      <c r="G308" s="70">
        <f t="shared" si="8"/>
        <v>0</v>
      </c>
      <c r="H308" s="71" t="str">
        <f t="shared" si="9"/>
        <v/>
      </c>
      <c r="I308" s="72"/>
    </row>
    <row r="309" spans="1:9" ht="15" customHeight="1" x14ac:dyDescent="0.25">
      <c r="A309" s="7" t="s">
        <v>22</v>
      </c>
      <c r="B309" s="1" t="s">
        <v>41</v>
      </c>
      <c r="C309" s="102">
        <v>311523.19019000098</v>
      </c>
      <c r="D309" s="40">
        <v>269527</v>
      </c>
      <c r="E309" s="40">
        <v>321840</v>
      </c>
      <c r="F309" s="40">
        <v>293849</v>
      </c>
      <c r="G309" s="67">
        <f t="shared" si="8"/>
        <v>41996.190190000983</v>
      </c>
      <c r="H309" s="68" t="str">
        <f t="shared" si="9"/>
        <v>15,6%▲</v>
      </c>
      <c r="I309" s="69"/>
    </row>
    <row r="310" spans="1:9" ht="15" customHeight="1" x14ac:dyDescent="0.25">
      <c r="A310" s="7" t="s">
        <v>22</v>
      </c>
      <c r="B310" t="s">
        <v>42</v>
      </c>
      <c r="C310" s="35"/>
      <c r="D310" s="43"/>
      <c r="E310" s="43"/>
      <c r="F310" s="43"/>
      <c r="G310" s="70">
        <f t="shared" si="8"/>
        <v>0</v>
      </c>
      <c r="H310" s="71" t="str">
        <f t="shared" si="9"/>
        <v/>
      </c>
      <c r="I310" s="74"/>
    </row>
    <row r="311" spans="1:9" ht="15" customHeight="1" x14ac:dyDescent="0.25">
      <c r="A311" s="7" t="s">
        <v>22</v>
      </c>
      <c r="B311" s="1" t="s">
        <v>43</v>
      </c>
      <c r="C311" s="27"/>
      <c r="D311" s="40"/>
      <c r="E311" s="40"/>
      <c r="F311" s="40"/>
      <c r="G311" s="67">
        <f t="shared" si="8"/>
        <v>0</v>
      </c>
      <c r="H311" s="68" t="str">
        <f t="shared" si="9"/>
        <v/>
      </c>
      <c r="I311" s="69"/>
    </row>
    <row r="312" spans="1:9" ht="15" customHeight="1" x14ac:dyDescent="0.25">
      <c r="A312" s="7" t="s">
        <v>22</v>
      </c>
      <c r="B312" t="s">
        <v>44</v>
      </c>
      <c r="C312" s="35"/>
      <c r="D312" s="43"/>
      <c r="E312" s="43"/>
      <c r="F312" s="43"/>
      <c r="G312" s="70">
        <f t="shared" si="8"/>
        <v>0</v>
      </c>
      <c r="H312" s="71" t="str">
        <f t="shared" si="9"/>
        <v/>
      </c>
      <c r="I312" s="72"/>
    </row>
    <row r="313" spans="1:9" ht="15" customHeight="1" x14ac:dyDescent="0.25">
      <c r="A313" s="7" t="s">
        <v>22</v>
      </c>
      <c r="B313" s="1" t="s">
        <v>45</v>
      </c>
      <c r="C313" s="27"/>
      <c r="D313" s="40"/>
      <c r="E313" s="40"/>
      <c r="F313" s="40"/>
      <c r="G313" s="67">
        <f t="shared" si="8"/>
        <v>0</v>
      </c>
      <c r="H313" s="68" t="str">
        <f t="shared" si="9"/>
        <v/>
      </c>
      <c r="I313" s="69"/>
    </row>
    <row r="314" spans="1:9" ht="15" customHeight="1" x14ac:dyDescent="0.25">
      <c r="A314" s="7" t="s">
        <v>22</v>
      </c>
      <c r="B314" t="s">
        <v>46</v>
      </c>
      <c r="C314" s="35"/>
      <c r="D314" s="43"/>
      <c r="E314" s="43"/>
      <c r="F314" s="43"/>
      <c r="G314" s="70">
        <f t="shared" si="8"/>
        <v>0</v>
      </c>
      <c r="H314" s="71" t="str">
        <f t="shared" si="9"/>
        <v/>
      </c>
      <c r="I314" s="74"/>
    </row>
    <row r="315" spans="1:9" ht="15" customHeight="1" x14ac:dyDescent="0.25">
      <c r="A315" s="7" t="s">
        <v>22</v>
      </c>
      <c r="B315" s="1" t="s">
        <v>47</v>
      </c>
      <c r="C315" s="27"/>
      <c r="D315" s="40"/>
      <c r="E315" s="40"/>
      <c r="F315" s="40"/>
      <c r="G315" s="67">
        <f t="shared" si="8"/>
        <v>0</v>
      </c>
      <c r="H315" s="68" t="str">
        <f t="shared" si="9"/>
        <v/>
      </c>
      <c r="I315" s="75"/>
    </row>
    <row r="316" spans="1:9" ht="15" customHeight="1" x14ac:dyDescent="0.25">
      <c r="A316" s="7" t="s">
        <v>22</v>
      </c>
      <c r="B316" t="s">
        <v>48</v>
      </c>
      <c r="C316" s="35"/>
      <c r="D316" s="43"/>
      <c r="E316" s="43"/>
      <c r="F316" s="43"/>
      <c r="G316" s="70">
        <f t="shared" si="8"/>
        <v>0</v>
      </c>
      <c r="H316" s="71" t="str">
        <f t="shared" si="9"/>
        <v/>
      </c>
      <c r="I316" s="74"/>
    </row>
    <row r="317" spans="1:9" ht="15" customHeight="1" x14ac:dyDescent="0.25">
      <c r="A317" s="7" t="s">
        <v>22</v>
      </c>
      <c r="B317" s="1" t="s">
        <v>49</v>
      </c>
      <c r="C317" s="27"/>
      <c r="D317" s="40"/>
      <c r="E317" s="40"/>
      <c r="F317" s="40"/>
      <c r="G317" s="67">
        <f t="shared" si="8"/>
        <v>0</v>
      </c>
      <c r="H317" s="68" t="str">
        <f t="shared" si="9"/>
        <v/>
      </c>
      <c r="I317" s="69"/>
    </row>
    <row r="318" spans="1:9" s="108" customFormat="1" ht="15" customHeight="1" x14ac:dyDescent="0.25">
      <c r="A318" s="110" t="s">
        <v>22</v>
      </c>
      <c r="B318" s="108" t="s">
        <v>50</v>
      </c>
      <c r="C318" s="42">
        <v>131477.96059879099</v>
      </c>
      <c r="D318" s="109">
        <v>119544</v>
      </c>
      <c r="E318" s="109">
        <v>108234</v>
      </c>
      <c r="F318" s="109">
        <v>96585</v>
      </c>
      <c r="G318" s="70">
        <f t="shared" si="8"/>
        <v>11933.960598790989</v>
      </c>
      <c r="H318" s="71" t="str">
        <f t="shared" si="9"/>
        <v>10,0%▲</v>
      </c>
      <c r="I318" s="72"/>
    </row>
    <row r="319" spans="1:9" s="108" customFormat="1" ht="15" customHeight="1" x14ac:dyDescent="0.25">
      <c r="A319" s="110" t="s">
        <v>22</v>
      </c>
      <c r="B319" s="106" t="s">
        <v>51</v>
      </c>
      <c r="C319" s="102"/>
      <c r="D319" s="107"/>
      <c r="E319" s="107"/>
      <c r="F319" s="107"/>
      <c r="G319" s="67">
        <f t="shared" si="8"/>
        <v>0</v>
      </c>
      <c r="H319" s="68" t="str">
        <f t="shared" si="9"/>
        <v/>
      </c>
      <c r="I319" s="69"/>
    </row>
    <row r="320" spans="1:9" s="108" customFormat="1" ht="15" customHeight="1" x14ac:dyDescent="0.25">
      <c r="A320" s="110" t="s">
        <v>22</v>
      </c>
      <c r="B320" s="108" t="s">
        <v>52</v>
      </c>
      <c r="C320" s="42">
        <v>0</v>
      </c>
      <c r="D320" s="109">
        <v>45</v>
      </c>
      <c r="E320" s="109">
        <v>191</v>
      </c>
      <c r="F320" s="109">
        <v>411</v>
      </c>
      <c r="G320" s="70">
        <f t="shared" si="8"/>
        <v>-45</v>
      </c>
      <c r="H320" s="71" t="str">
        <f t="shared" si="9"/>
        <v>-100,0%▼</v>
      </c>
      <c r="I320" s="72"/>
    </row>
    <row r="321" spans="1:9" s="108" customFormat="1" ht="15" customHeight="1" x14ac:dyDescent="0.25">
      <c r="A321" s="110" t="s">
        <v>22</v>
      </c>
      <c r="B321" s="106" t="s">
        <v>53</v>
      </c>
      <c r="C321" s="102">
        <v>338432.52594999998</v>
      </c>
      <c r="D321" s="107">
        <v>249505</v>
      </c>
      <c r="E321" s="107">
        <v>317229</v>
      </c>
      <c r="F321" s="107">
        <v>277039</v>
      </c>
      <c r="G321" s="67">
        <f t="shared" si="8"/>
        <v>88927.525949999981</v>
      </c>
      <c r="H321" s="68" t="str">
        <f t="shared" si="9"/>
        <v>35,6%▲</v>
      </c>
      <c r="I321" s="69"/>
    </row>
    <row r="322" spans="1:9" s="108" customFormat="1" ht="15" customHeight="1" x14ac:dyDescent="0.25">
      <c r="A322" s="110" t="s">
        <v>22</v>
      </c>
      <c r="B322" s="108" t="s">
        <v>54</v>
      </c>
      <c r="C322" s="42"/>
      <c r="D322" s="109"/>
      <c r="E322" s="109"/>
      <c r="F322" s="109"/>
      <c r="G322" s="70">
        <f t="shared" si="8"/>
        <v>0</v>
      </c>
      <c r="H322" s="71" t="str">
        <f t="shared" si="9"/>
        <v/>
      </c>
      <c r="I322" s="72"/>
    </row>
    <row r="323" spans="1:9" s="108" customFormat="1" ht="15" customHeight="1" x14ac:dyDescent="0.25">
      <c r="A323" s="110" t="s">
        <v>22</v>
      </c>
      <c r="B323" s="106" t="s">
        <v>55</v>
      </c>
      <c r="C323" s="102">
        <v>-1558.5060000000001</v>
      </c>
      <c r="D323" s="107">
        <v>-1878</v>
      </c>
      <c r="E323" s="107">
        <v>-2510</v>
      </c>
      <c r="F323" s="107">
        <v>-6159</v>
      </c>
      <c r="G323" s="67">
        <f t="shared" si="8"/>
        <v>319.49399999999991</v>
      </c>
      <c r="H323" s="68" t="str">
        <f t="shared" si="9"/>
        <v>-17,0%▼</v>
      </c>
      <c r="I323" s="69"/>
    </row>
    <row r="324" spans="1:9" s="108" customFormat="1" ht="15" customHeight="1" x14ac:dyDescent="0.25">
      <c r="A324" s="110" t="s">
        <v>22</v>
      </c>
      <c r="B324" s="108" t="s">
        <v>56</v>
      </c>
      <c r="C324" s="42">
        <v>-79644.895000000004</v>
      </c>
      <c r="D324" s="109">
        <v>72266</v>
      </c>
      <c r="E324" s="109">
        <v>-39376</v>
      </c>
      <c r="F324" s="109">
        <v>-42423</v>
      </c>
      <c r="G324" s="70">
        <f t="shared" si="8"/>
        <v>-151910.89500000002</v>
      </c>
      <c r="H324" s="71" t="str">
        <f t="shared" si="9"/>
        <v>-210,2%▼</v>
      </c>
      <c r="I324" s="72"/>
    </row>
    <row r="325" spans="1:9" s="108" customFormat="1" ht="15" customHeight="1" x14ac:dyDescent="0.25">
      <c r="A325" s="110" t="s">
        <v>22</v>
      </c>
      <c r="B325" s="106" t="s">
        <v>57</v>
      </c>
      <c r="C325" s="102">
        <v>227320.733529997</v>
      </c>
      <c r="D325" s="107">
        <v>238620</v>
      </c>
      <c r="E325" s="107">
        <v>202141</v>
      </c>
      <c r="F325" s="107">
        <v>191009</v>
      </c>
      <c r="G325" s="67">
        <f t="shared" si="8"/>
        <v>-11299.266470003</v>
      </c>
      <c r="H325" s="68" t="str">
        <f t="shared" si="9"/>
        <v>-4,7%</v>
      </c>
      <c r="I325" s="69"/>
    </row>
    <row r="326" spans="1:9" s="108" customFormat="1" ht="15" customHeight="1" x14ac:dyDescent="0.25">
      <c r="A326" s="110" t="s">
        <v>22</v>
      </c>
      <c r="B326" s="108" t="s">
        <v>58</v>
      </c>
      <c r="C326" s="42">
        <v>-29398.60356</v>
      </c>
      <c r="D326" s="109">
        <v>3153</v>
      </c>
      <c r="E326" s="109">
        <v>-60959</v>
      </c>
      <c r="F326" s="109">
        <v>-81672</v>
      </c>
      <c r="G326" s="70">
        <f t="shared" si="8"/>
        <v>-32551.60356</v>
      </c>
      <c r="H326" s="71" t="str">
        <f t="shared" si="9"/>
        <v>-1032,4%▼</v>
      </c>
      <c r="I326" s="72"/>
    </row>
    <row r="327" spans="1:9" s="108" customFormat="1" ht="15" customHeight="1" x14ac:dyDescent="0.25">
      <c r="A327" s="110" t="s">
        <v>22</v>
      </c>
      <c r="B327" s="106" t="s">
        <v>59</v>
      </c>
      <c r="C327" s="102">
        <v>387969.235093739</v>
      </c>
      <c r="D327" s="107">
        <v>166734</v>
      </c>
      <c r="E327" s="107">
        <v>184242</v>
      </c>
      <c r="F327" s="107">
        <v>210419</v>
      </c>
      <c r="G327" s="67">
        <f t="shared" ref="G327:G349" si="10">IF(ISERROR(C327- D327)=TRUE,"",C327 - D327)</f>
        <v>221235.235093739</v>
      </c>
      <c r="H327" s="68" t="str">
        <f t="shared" ref="H327:H349" si="11">IF(ISERROR((((C327- D327)/D327)*100)=TRUE),"",IF((((C327- D327)/D327)*100)&lt;-7,FIXED(((C327- D327)/D327)*100, 1,TRUE) &amp;"%" &amp; "▼",IF((((C327- D327)/D327)*100)&gt;7,FIXED(((C327- D327)/D327)*100, 1,TRUE) &amp;"%" &amp;"▲",FIXED(((C327- D327)/D327)*100, 1,TRUE)&amp;"%")))</f>
        <v>132,7%▲</v>
      </c>
      <c r="I327" s="69"/>
    </row>
    <row r="328" spans="1:9" s="108" customFormat="1" ht="15" customHeight="1" x14ac:dyDescent="0.25">
      <c r="A328" s="110" t="s">
        <v>22</v>
      </c>
      <c r="B328" s="108" t="s">
        <v>60</v>
      </c>
      <c r="C328" s="42"/>
      <c r="D328" s="109"/>
      <c r="E328" s="109"/>
      <c r="F328" s="109"/>
      <c r="G328" s="70">
        <f t="shared" si="10"/>
        <v>0</v>
      </c>
      <c r="H328" s="71" t="str">
        <f t="shared" si="11"/>
        <v/>
      </c>
      <c r="I328" s="72"/>
    </row>
    <row r="329" spans="1:9" s="108" customFormat="1" ht="15" customHeight="1" x14ac:dyDescent="0.25">
      <c r="A329" s="110" t="s">
        <v>22</v>
      </c>
      <c r="B329" s="106" t="s">
        <v>61</v>
      </c>
      <c r="C329" s="102"/>
      <c r="D329" s="107"/>
      <c r="E329" s="107"/>
      <c r="F329" s="107"/>
      <c r="G329" s="67">
        <f t="shared" si="10"/>
        <v>0</v>
      </c>
      <c r="H329" s="68" t="str">
        <f t="shared" si="11"/>
        <v/>
      </c>
      <c r="I329" s="69"/>
    </row>
    <row r="330" spans="1:9" s="108" customFormat="1" ht="15" customHeight="1" x14ac:dyDescent="0.25">
      <c r="A330" s="110" t="s">
        <v>22</v>
      </c>
      <c r="B330" s="108" t="s">
        <v>62</v>
      </c>
      <c r="C330" s="42">
        <v>1820.80599999988</v>
      </c>
      <c r="D330" s="109">
        <v>-9339</v>
      </c>
      <c r="E330" s="109">
        <v>-4755</v>
      </c>
      <c r="F330" s="109">
        <v>-2721</v>
      </c>
      <c r="G330" s="70">
        <f t="shared" si="10"/>
        <v>11159.80599999988</v>
      </c>
      <c r="H330" s="71" t="str">
        <f t="shared" si="11"/>
        <v>-119,5%▼</v>
      </c>
      <c r="I330" s="72"/>
    </row>
    <row r="331" spans="1:9" s="108" customFormat="1" ht="15" customHeight="1" x14ac:dyDescent="0.25">
      <c r="A331" s="110" t="s">
        <v>22</v>
      </c>
      <c r="B331" s="106" t="s">
        <v>63</v>
      </c>
      <c r="C331" s="102">
        <v>3128.7240200000001</v>
      </c>
      <c r="D331" s="107">
        <v>36320</v>
      </c>
      <c r="E331" s="107">
        <v>25917</v>
      </c>
      <c r="F331" s="107">
        <v>34931</v>
      </c>
      <c r="G331" s="67">
        <f t="shared" si="10"/>
        <v>-33191.275979999999</v>
      </c>
      <c r="H331" s="68" t="str">
        <f t="shared" si="11"/>
        <v>-91,4%▼</v>
      </c>
      <c r="I331" s="69"/>
    </row>
    <row r="332" spans="1:9" s="108" customFormat="1" ht="15" customHeight="1" x14ac:dyDescent="0.25">
      <c r="A332" s="110" t="s">
        <v>22</v>
      </c>
      <c r="B332" s="108" t="s">
        <v>64</v>
      </c>
      <c r="C332" s="42">
        <v>-561.44272999999998</v>
      </c>
      <c r="D332" s="109">
        <v>40726</v>
      </c>
      <c r="E332" s="109">
        <v>40555</v>
      </c>
      <c r="F332" s="109">
        <v>40399</v>
      </c>
      <c r="G332" s="70">
        <f t="shared" si="10"/>
        <v>-41287.442730000002</v>
      </c>
      <c r="H332" s="71" t="str">
        <f t="shared" si="11"/>
        <v>-101,4%▼</v>
      </c>
      <c r="I332" s="72"/>
    </row>
    <row r="333" spans="1:9" s="108" customFormat="1" ht="15" customHeight="1" x14ac:dyDescent="0.25">
      <c r="A333" s="110" t="s">
        <v>22</v>
      </c>
      <c r="B333" s="106" t="s">
        <v>65</v>
      </c>
      <c r="C333" s="102">
        <v>74762.053239999994</v>
      </c>
      <c r="D333" s="107">
        <v>64977</v>
      </c>
      <c r="E333" s="107">
        <v>64321</v>
      </c>
      <c r="F333" s="107">
        <v>64711</v>
      </c>
      <c r="G333" s="67">
        <f t="shared" si="10"/>
        <v>9785.0532399999938</v>
      </c>
      <c r="H333" s="68" t="str">
        <f t="shared" si="11"/>
        <v>15,1%▲</v>
      </c>
      <c r="I333" s="69"/>
    </row>
    <row r="334" spans="1:9" s="108" customFormat="1" ht="15" customHeight="1" x14ac:dyDescent="0.25">
      <c r="A334" s="110" t="s">
        <v>22</v>
      </c>
      <c r="B334" s="108" t="s">
        <v>66</v>
      </c>
      <c r="C334" s="42">
        <v>1012.54</v>
      </c>
      <c r="D334" s="109">
        <v>1124</v>
      </c>
      <c r="E334" s="109">
        <v>1231</v>
      </c>
      <c r="F334" s="109">
        <v>923</v>
      </c>
      <c r="G334" s="70">
        <f t="shared" si="10"/>
        <v>-111.46000000000004</v>
      </c>
      <c r="H334" s="71" t="str">
        <f t="shared" si="11"/>
        <v>-9,9%▼</v>
      </c>
      <c r="I334" s="72"/>
    </row>
    <row r="335" spans="1:9" s="108" customFormat="1" ht="15" customHeight="1" x14ac:dyDescent="0.25">
      <c r="A335" s="110" t="s">
        <v>22</v>
      </c>
      <c r="B335" s="106" t="s">
        <v>67</v>
      </c>
      <c r="C335" s="102">
        <v>102465.084030288</v>
      </c>
      <c r="D335" s="107">
        <v>98775</v>
      </c>
      <c r="E335" s="107">
        <v>58972</v>
      </c>
      <c r="F335" s="107">
        <v>50014</v>
      </c>
      <c r="G335" s="67">
        <f t="shared" si="10"/>
        <v>3690.0840302879951</v>
      </c>
      <c r="H335" s="68" t="str">
        <f t="shared" si="11"/>
        <v>3,7%</v>
      </c>
      <c r="I335" s="69"/>
    </row>
    <row r="336" spans="1:9" s="108" customFormat="1" ht="15" customHeight="1" x14ac:dyDescent="0.25">
      <c r="A336" s="110" t="s">
        <v>22</v>
      </c>
      <c r="B336" s="108" t="s">
        <v>68</v>
      </c>
      <c r="C336" s="42">
        <v>77175.673639999994</v>
      </c>
      <c r="D336" s="109">
        <v>73444</v>
      </c>
      <c r="E336" s="109">
        <v>70025</v>
      </c>
      <c r="F336" s="109">
        <v>68693</v>
      </c>
      <c r="G336" s="70">
        <f t="shared" si="10"/>
        <v>3731.6736399999936</v>
      </c>
      <c r="H336" s="71" t="str">
        <f t="shared" si="11"/>
        <v>5,1%</v>
      </c>
      <c r="I336" s="72"/>
    </row>
    <row r="337" spans="1:9" s="108" customFormat="1" ht="15" customHeight="1" x14ac:dyDescent="0.25">
      <c r="A337" s="110" t="s">
        <v>22</v>
      </c>
      <c r="B337" s="106" t="s">
        <v>69</v>
      </c>
      <c r="C337" s="102"/>
      <c r="D337" s="107"/>
      <c r="E337" s="107"/>
      <c r="F337" s="107"/>
      <c r="G337" s="67">
        <f t="shared" si="10"/>
        <v>0</v>
      </c>
      <c r="H337" s="68" t="str">
        <f t="shared" si="11"/>
        <v/>
      </c>
      <c r="I337" s="69"/>
    </row>
    <row r="338" spans="1:9" s="108" customFormat="1" ht="15" customHeight="1" x14ac:dyDescent="0.25">
      <c r="A338" s="110" t="s">
        <v>22</v>
      </c>
      <c r="B338" s="108" t="s">
        <v>70</v>
      </c>
      <c r="C338" s="42">
        <v>709.98024999999996</v>
      </c>
      <c r="D338" s="109">
        <v>481</v>
      </c>
      <c r="E338" s="109">
        <v>466</v>
      </c>
      <c r="F338" s="109">
        <v>485</v>
      </c>
      <c r="G338" s="70">
        <f t="shared" si="10"/>
        <v>228.98024999999996</v>
      </c>
      <c r="H338" s="71" t="str">
        <f t="shared" si="11"/>
        <v>47,6%▲</v>
      </c>
      <c r="I338" s="72"/>
    </row>
    <row r="339" spans="1:9" s="108" customFormat="1" ht="15" customHeight="1" x14ac:dyDescent="0.25">
      <c r="A339" s="110" t="s">
        <v>22</v>
      </c>
      <c r="B339" s="106" t="s">
        <v>71</v>
      </c>
      <c r="C339" s="102">
        <v>-430.46669000000003</v>
      </c>
      <c r="D339" s="107">
        <v>-1961</v>
      </c>
      <c r="E339" s="107"/>
      <c r="F339" s="107"/>
      <c r="G339" s="67">
        <f t="shared" si="10"/>
        <v>1530.53331</v>
      </c>
      <c r="H339" s="68" t="str">
        <f t="shared" si="11"/>
        <v>-78,0%▼</v>
      </c>
      <c r="I339" s="69"/>
    </row>
    <row r="340" spans="1:9" s="108" customFormat="1" ht="15" customHeight="1" x14ac:dyDescent="0.25">
      <c r="A340" s="110" t="s">
        <v>22</v>
      </c>
      <c r="B340" s="108" t="s">
        <v>72</v>
      </c>
      <c r="C340" s="42">
        <v>-56067.213000000003</v>
      </c>
      <c r="D340" s="109">
        <v>-25732</v>
      </c>
      <c r="E340" s="109">
        <v>-46455</v>
      </c>
      <c r="F340" s="109"/>
      <c r="G340" s="70">
        <f t="shared" si="10"/>
        <v>-30335.213000000003</v>
      </c>
      <c r="H340" s="71" t="str">
        <f t="shared" si="11"/>
        <v>117,9%▲</v>
      </c>
      <c r="I340" s="72"/>
    </row>
    <row r="341" spans="1:9" s="108" customFormat="1" ht="15" customHeight="1" x14ac:dyDescent="0.25">
      <c r="A341" s="110" t="s">
        <v>22</v>
      </c>
      <c r="B341" s="106" t="s">
        <v>73</v>
      </c>
      <c r="C341" s="102">
        <v>9321.6631312741392</v>
      </c>
      <c r="D341" s="107">
        <v>10137</v>
      </c>
      <c r="E341" s="107">
        <v>12634</v>
      </c>
      <c r="F341" s="107">
        <v>13433</v>
      </c>
      <c r="G341" s="67">
        <f t="shared" si="10"/>
        <v>-815.33686872586077</v>
      </c>
      <c r="H341" s="68" t="str">
        <f t="shared" si="11"/>
        <v>-8,0%▼</v>
      </c>
      <c r="I341" s="69"/>
    </row>
    <row r="342" spans="1:9" s="108" customFormat="1" ht="15" customHeight="1" x14ac:dyDescent="0.25">
      <c r="A342" s="110" t="s">
        <v>22</v>
      </c>
      <c r="B342" s="108" t="s">
        <v>74</v>
      </c>
      <c r="C342" s="42"/>
      <c r="D342" s="109"/>
      <c r="E342" s="109"/>
      <c r="F342" s="109"/>
      <c r="G342" s="70">
        <f t="shared" si="10"/>
        <v>0</v>
      </c>
      <c r="H342" s="71" t="str">
        <f t="shared" si="11"/>
        <v/>
      </c>
      <c r="I342" s="72"/>
    </row>
    <row r="343" spans="1:9" s="108" customFormat="1" ht="15" customHeight="1" x14ac:dyDescent="0.25">
      <c r="A343" s="110" t="s">
        <v>22</v>
      </c>
      <c r="B343" s="106" t="s">
        <v>75</v>
      </c>
      <c r="C343" s="102"/>
      <c r="D343" s="107"/>
      <c r="E343" s="107"/>
      <c r="F343" s="107"/>
      <c r="G343" s="67">
        <f t="shared" si="10"/>
        <v>0</v>
      </c>
      <c r="H343" s="68" t="str">
        <f t="shared" si="11"/>
        <v/>
      </c>
      <c r="I343" s="69"/>
    </row>
    <row r="344" spans="1:9" s="108" customFormat="1" ht="15" customHeight="1" x14ac:dyDescent="0.25">
      <c r="A344" s="110" t="s">
        <v>22</v>
      </c>
      <c r="B344" s="108" t="s">
        <v>76</v>
      </c>
      <c r="C344" s="42">
        <v>40470.667940483101</v>
      </c>
      <c r="D344" s="109"/>
      <c r="E344" s="109"/>
      <c r="F344" s="109"/>
      <c r="G344" s="70">
        <f t="shared" si="10"/>
        <v>40470.667940483101</v>
      </c>
      <c r="H344" s="71" t="str">
        <f t="shared" si="11"/>
        <v/>
      </c>
      <c r="I344" s="72"/>
    </row>
    <row r="345" spans="1:9" s="108" customFormat="1" ht="15" customHeight="1" x14ac:dyDescent="0.25">
      <c r="A345" s="110" t="s">
        <v>22</v>
      </c>
      <c r="B345" s="106" t="s">
        <v>77</v>
      </c>
      <c r="C345" s="102">
        <v>42122.281999999999</v>
      </c>
      <c r="D345" s="107"/>
      <c r="E345" s="107"/>
      <c r="F345" s="107"/>
      <c r="G345" s="67">
        <f t="shared" si="10"/>
        <v>42122.281999999999</v>
      </c>
      <c r="H345" s="68" t="str">
        <f t="shared" si="11"/>
        <v/>
      </c>
      <c r="I345" s="69"/>
    </row>
    <row r="346" spans="1:9" s="108" customFormat="1" ht="15" customHeight="1" x14ac:dyDescent="0.25">
      <c r="A346" s="110" t="s">
        <v>22</v>
      </c>
      <c r="B346" s="108" t="s">
        <v>78</v>
      </c>
      <c r="C346" s="42">
        <v>180130.01741999999</v>
      </c>
      <c r="D346" s="109"/>
      <c r="E346" s="109"/>
      <c r="F346" s="109"/>
      <c r="G346" s="70">
        <f t="shared" si="10"/>
        <v>180130.01741999999</v>
      </c>
      <c r="H346" s="71" t="str">
        <f t="shared" si="11"/>
        <v/>
      </c>
      <c r="I346" s="72"/>
    </row>
    <row r="347" spans="1:9" s="108" customFormat="1" ht="15" customHeight="1" x14ac:dyDescent="0.25">
      <c r="A347" s="110" t="s">
        <v>22</v>
      </c>
      <c r="B347" s="106" t="s">
        <v>79</v>
      </c>
      <c r="C347" s="102">
        <v>84637.526740001194</v>
      </c>
      <c r="D347" s="107">
        <v>-27056</v>
      </c>
      <c r="E347" s="107">
        <v>150699</v>
      </c>
      <c r="F347" s="107">
        <v>153653</v>
      </c>
      <c r="G347" s="67">
        <f t="shared" si="10"/>
        <v>111693.52674000119</v>
      </c>
      <c r="H347" s="68" t="str">
        <f t="shared" si="11"/>
        <v>-412,8%▼</v>
      </c>
      <c r="I347" s="69"/>
    </row>
    <row r="348" spans="1:9" s="108" customFormat="1" ht="15" customHeight="1" x14ac:dyDescent="0.25">
      <c r="A348" s="110" t="s">
        <v>22</v>
      </c>
      <c r="B348" s="108" t="s">
        <v>80</v>
      </c>
      <c r="C348" s="42"/>
      <c r="D348" s="109">
        <v>0</v>
      </c>
      <c r="E348" s="109">
        <v>0</v>
      </c>
      <c r="F348" s="109"/>
      <c r="G348" s="70">
        <f t="shared" si="10"/>
        <v>0</v>
      </c>
      <c r="H348" s="71" t="str">
        <f t="shared" si="11"/>
        <v/>
      </c>
      <c r="I348" s="72"/>
    </row>
    <row r="349" spans="1:9" ht="15" customHeight="1" x14ac:dyDescent="0.25">
      <c r="A349" s="37" t="s">
        <v>22</v>
      </c>
      <c r="B349" s="59" t="s">
        <v>15</v>
      </c>
      <c r="C349" s="60">
        <f>SUMIFS((C7:C348),(A7:A348),A349)</f>
        <v>1846819.5367945742</v>
      </c>
      <c r="D349" s="60">
        <f>SUMIFS((D7:D348),(A7:A348),A349)</f>
        <v>1379412</v>
      </c>
      <c r="E349" s="60">
        <f>SUMIFS((E7:E348),(A7:A348),A349)</f>
        <v>1404642</v>
      </c>
      <c r="F349" s="60">
        <f>SUMIFS((F7:F348),(A7:A348),A349)</f>
        <v>1363579</v>
      </c>
      <c r="G349" s="60">
        <f t="shared" si="10"/>
        <v>467407.53679457423</v>
      </c>
      <c r="H349" s="61" t="str">
        <f t="shared" si="11"/>
        <v>33,9%▲</v>
      </c>
      <c r="I349" s="62"/>
    </row>
  </sheetData>
  <sheetProtection algorithmName="SHA-512" hashValue="x8SpOCsxzMJBaTgWrDcmp4EY6gp3Ihd27MZDKqwjYsmI9HLyp2IxHuGwgjKAvYfTIJpXfHh84Ch9sVfRoNY7Cw==" saltValue="cikbuXpL7sJWTTUYHXtEdQ==" spinCount="100000" sheet="1" scenarios="1" formatCells="0" formatColumns="0" insertRows="0" deleteRows="0" autoFilter="0"/>
  <autoFilter ref="A5:A349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P17"/>
  <sheetViews>
    <sheetView showGridLines="0" zoomScaleNormal="100" workbookViewId="0"/>
  </sheetViews>
  <sheetFormatPr defaultColWidth="0" defaultRowHeight="15" x14ac:dyDescent="0.25"/>
  <cols>
    <col min="1" max="1" width="41.42578125" bestFit="1" customWidth="1"/>
    <col min="2" max="13" width="14.28515625" customWidth="1"/>
    <col min="14" max="15" width="12.28515625" customWidth="1"/>
    <col min="16" max="16" width="14.285156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05" t="s">
        <v>81</v>
      </c>
      <c r="C2" s="105"/>
      <c r="D2" s="105"/>
      <c r="E2" s="105"/>
      <c r="F2" s="105"/>
      <c r="G2" s="105"/>
      <c r="H2" s="105"/>
      <c r="I2" s="105"/>
      <c r="N2" s="87"/>
      <c r="O2" s="87"/>
      <c r="P2" s="87"/>
    </row>
    <row r="3" spans="1:16" x14ac:dyDescent="0.25">
      <c r="B3" s="105"/>
      <c r="C3" s="105"/>
      <c r="D3" s="105"/>
      <c r="E3" s="105"/>
      <c r="F3" s="105"/>
      <c r="G3" s="105"/>
      <c r="H3" s="105"/>
      <c r="I3" s="105"/>
      <c r="N3" s="87"/>
      <c r="O3" s="87"/>
      <c r="P3" s="87"/>
    </row>
    <row r="5" spans="1:16" x14ac:dyDescent="0.25">
      <c r="A5" s="5" t="s">
        <v>2</v>
      </c>
      <c r="B5" s="104">
        <v>2020</v>
      </c>
      <c r="C5" s="104"/>
      <c r="D5" s="100">
        <v>2020</v>
      </c>
      <c r="E5" s="104">
        <v>2019</v>
      </c>
      <c r="F5" s="104"/>
      <c r="G5" s="100">
        <v>2019</v>
      </c>
      <c r="H5" s="104">
        <v>2018</v>
      </c>
      <c r="I5" s="104"/>
      <c r="J5" s="100">
        <v>2018</v>
      </c>
      <c r="K5" s="104">
        <v>2017</v>
      </c>
      <c r="L5" s="104"/>
      <c r="M5" s="100">
        <v>2017</v>
      </c>
    </row>
    <row r="6" spans="1:16" x14ac:dyDescent="0.25">
      <c r="A6" s="5"/>
      <c r="B6" s="64" t="s">
        <v>82</v>
      </c>
      <c r="C6" s="64" t="s">
        <v>83</v>
      </c>
      <c r="D6" s="64" t="s">
        <v>84</v>
      </c>
      <c r="E6" s="64" t="s">
        <v>82</v>
      </c>
      <c r="F6" s="64" t="s">
        <v>83</v>
      </c>
      <c r="G6" s="64" t="s">
        <v>84</v>
      </c>
      <c r="H6" s="64" t="s">
        <v>82</v>
      </c>
      <c r="I6" s="64" t="s">
        <v>83</v>
      </c>
      <c r="J6" s="64" t="s">
        <v>84</v>
      </c>
      <c r="K6" s="64" t="s">
        <v>82</v>
      </c>
      <c r="L6" s="64" t="s">
        <v>83</v>
      </c>
      <c r="M6" s="64" t="s">
        <v>84</v>
      </c>
    </row>
    <row r="7" spans="1:16" ht="27" customHeight="1" x14ac:dyDescent="0.25">
      <c r="A7" s="10" t="s">
        <v>6</v>
      </c>
      <c r="B7" s="96">
        <v>11185</v>
      </c>
      <c r="C7" s="96">
        <v>21415</v>
      </c>
      <c r="D7" s="93">
        <f>$B$7-$C$7</f>
        <v>-10230</v>
      </c>
      <c r="E7" s="93">
        <v>18847</v>
      </c>
      <c r="F7" s="93">
        <v>29888</v>
      </c>
      <c r="G7" s="93">
        <f>$E$7-$F$7</f>
        <v>-11041</v>
      </c>
      <c r="H7" s="84">
        <v>20040</v>
      </c>
      <c r="I7" s="84">
        <v>44809</v>
      </c>
      <c r="J7" s="84">
        <f>$H$7-$I$7</f>
        <v>-24769</v>
      </c>
      <c r="K7" s="84">
        <v>18576</v>
      </c>
      <c r="L7" s="84">
        <v>31959</v>
      </c>
      <c r="M7" s="81">
        <f>+K7-L7</f>
        <v>-13383</v>
      </c>
      <c r="N7" s="43"/>
    </row>
    <row r="8" spans="1:16" ht="27" customHeight="1" x14ac:dyDescent="0.25">
      <c r="A8" s="11" t="s">
        <v>16</v>
      </c>
      <c r="B8" s="97">
        <v>0</v>
      </c>
      <c r="C8" s="97">
        <v>32577</v>
      </c>
      <c r="D8" s="94">
        <f>$B$8-$C$8</f>
        <v>-32577</v>
      </c>
      <c r="E8" s="94">
        <v>4255</v>
      </c>
      <c r="F8" s="94">
        <v>51624</v>
      </c>
      <c r="G8" s="94">
        <f>$E$8-$F$8</f>
        <v>-47369</v>
      </c>
      <c r="H8" s="85">
        <v>16972</v>
      </c>
      <c r="I8" s="85">
        <v>69298</v>
      </c>
      <c r="J8" s="85">
        <f>$H$8-$I$8</f>
        <v>-52326</v>
      </c>
      <c r="K8" s="85">
        <v>14332</v>
      </c>
      <c r="L8" s="85">
        <v>55302</v>
      </c>
      <c r="M8" s="82">
        <f t="shared" ref="M8:M14" si="0">+K8-L8</f>
        <v>-40970</v>
      </c>
      <c r="N8" s="43"/>
    </row>
    <row r="9" spans="1:16" ht="27" customHeight="1" x14ac:dyDescent="0.25">
      <c r="A9" s="10" t="s">
        <v>85</v>
      </c>
      <c r="B9" s="96">
        <v>4700</v>
      </c>
      <c r="C9" s="96">
        <v>46512</v>
      </c>
      <c r="D9" s="93">
        <f>$B$9-$C$9</f>
        <v>-41812</v>
      </c>
      <c r="E9" s="93">
        <v>15040</v>
      </c>
      <c r="F9" s="93">
        <v>46101</v>
      </c>
      <c r="G9" s="93">
        <f>$E$9-$F$9</f>
        <v>-31061</v>
      </c>
      <c r="H9" s="84">
        <v>48143</v>
      </c>
      <c r="I9" s="84">
        <v>55151</v>
      </c>
      <c r="J9" s="84">
        <f>$H$9-$I$9</f>
        <v>-7008</v>
      </c>
      <c r="K9" s="84">
        <v>32224</v>
      </c>
      <c r="L9" s="84">
        <v>48948</v>
      </c>
      <c r="M9" s="81">
        <f t="shared" si="0"/>
        <v>-16724</v>
      </c>
      <c r="N9" s="43"/>
    </row>
    <row r="10" spans="1:16" ht="27" customHeight="1" x14ac:dyDescent="0.25">
      <c r="A10" s="11" t="s">
        <v>30</v>
      </c>
      <c r="B10" s="97">
        <v>171667</v>
      </c>
      <c r="C10" s="97">
        <v>17649</v>
      </c>
      <c r="D10" s="94">
        <f>$B$10-$C$10</f>
        <v>154018</v>
      </c>
      <c r="E10" s="94">
        <v>195724</v>
      </c>
      <c r="F10" s="94">
        <v>27481</v>
      </c>
      <c r="G10" s="94">
        <f>$E$10-$F$10</f>
        <v>168243</v>
      </c>
      <c r="H10" s="85">
        <v>173679</v>
      </c>
      <c r="I10" s="85">
        <v>64667</v>
      </c>
      <c r="J10" s="85">
        <f>$H$10-$I$10</f>
        <v>109012</v>
      </c>
      <c r="K10" s="85">
        <v>152392</v>
      </c>
      <c r="L10" s="85">
        <v>54356</v>
      </c>
      <c r="M10" s="82">
        <f t="shared" si="0"/>
        <v>98036</v>
      </c>
      <c r="N10" s="43"/>
    </row>
    <row r="11" spans="1:16" ht="27" customHeight="1" x14ac:dyDescent="0.25">
      <c r="A11" s="10" t="s">
        <v>19</v>
      </c>
      <c r="B11" s="96">
        <v>13845</v>
      </c>
      <c r="C11" s="96">
        <v>33584</v>
      </c>
      <c r="D11" s="93">
        <f>$B$11-$C$11</f>
        <v>-19739</v>
      </c>
      <c r="E11" s="93">
        <v>14536</v>
      </c>
      <c r="F11" s="93">
        <v>45818</v>
      </c>
      <c r="G11" s="93">
        <f>$E$11-$F$11</f>
        <v>-31282</v>
      </c>
      <c r="H11" s="84">
        <v>37741</v>
      </c>
      <c r="I11" s="84">
        <v>54571</v>
      </c>
      <c r="J11" s="84">
        <f>$H$11-$I$11</f>
        <v>-16830</v>
      </c>
      <c r="K11" s="84">
        <v>23669</v>
      </c>
      <c r="L11" s="84">
        <v>43948</v>
      </c>
      <c r="M11" s="81">
        <f t="shared" si="0"/>
        <v>-20279</v>
      </c>
      <c r="N11" s="43"/>
    </row>
    <row r="12" spans="1:16" ht="27" customHeight="1" x14ac:dyDescent="0.25">
      <c r="A12" s="11" t="s">
        <v>20</v>
      </c>
      <c r="B12" s="97"/>
      <c r="C12" s="97"/>
      <c r="D12" s="94">
        <f>$B$12-$C$12</f>
        <v>0</v>
      </c>
      <c r="E12" s="94"/>
      <c r="F12" s="94"/>
      <c r="G12" s="94">
        <f>$E$12-$F$12</f>
        <v>0</v>
      </c>
      <c r="H12" s="85"/>
      <c r="I12" s="85"/>
      <c r="J12" s="85">
        <f>$H$12-$I$12</f>
        <v>0</v>
      </c>
      <c r="K12" s="85"/>
      <c r="L12" s="85"/>
      <c r="M12" s="82">
        <f t="shared" si="0"/>
        <v>0</v>
      </c>
      <c r="N12" s="43"/>
    </row>
    <row r="13" spans="1:16" ht="27" customHeight="1" x14ac:dyDescent="0.25">
      <c r="A13" s="10" t="s">
        <v>21</v>
      </c>
      <c r="B13" s="96"/>
      <c r="C13" s="96"/>
      <c r="D13" s="93">
        <f>$B$13-$C$13</f>
        <v>0</v>
      </c>
      <c r="E13" s="93"/>
      <c r="F13" s="93"/>
      <c r="G13" s="93">
        <f>$E$13-$F$13</f>
        <v>0</v>
      </c>
      <c r="H13" s="84"/>
      <c r="I13" s="84"/>
      <c r="J13" s="84">
        <f>$H$13-$I$13</f>
        <v>0</v>
      </c>
      <c r="K13" s="84"/>
      <c r="L13" s="84"/>
      <c r="M13" s="81">
        <f t="shared" si="0"/>
        <v>0</v>
      </c>
      <c r="N13" s="43"/>
    </row>
    <row r="14" spans="1:16" ht="27" customHeight="1" x14ac:dyDescent="0.25">
      <c r="A14" s="11" t="s">
        <v>86</v>
      </c>
      <c r="B14" s="97"/>
      <c r="C14" s="97"/>
      <c r="D14" s="94">
        <f>$B$14-$C$14</f>
        <v>0</v>
      </c>
      <c r="E14" s="94"/>
      <c r="F14" s="94"/>
      <c r="G14" s="94">
        <f>$E$14-$F$14</f>
        <v>0</v>
      </c>
      <c r="H14" s="85"/>
      <c r="I14" s="85"/>
      <c r="J14" s="85">
        <f>$H$14-$I$14</f>
        <v>0</v>
      </c>
      <c r="K14" s="85"/>
      <c r="L14" s="85"/>
      <c r="M14" s="82">
        <f t="shared" si="0"/>
        <v>0</v>
      </c>
      <c r="N14" s="43"/>
    </row>
    <row r="15" spans="1:16" s="23" customFormat="1" ht="27" customHeight="1" x14ac:dyDescent="0.25">
      <c r="A15" s="83" t="s">
        <v>15</v>
      </c>
      <c r="B15" s="95">
        <f t="shared" ref="B15:I15" si="1">SUM(B7:B14)</f>
        <v>201397</v>
      </c>
      <c r="C15" s="95">
        <f t="shared" si="1"/>
        <v>151737</v>
      </c>
      <c r="D15" s="95">
        <f t="shared" si="1"/>
        <v>49660</v>
      </c>
      <c r="E15" s="95">
        <f t="shared" si="1"/>
        <v>248402</v>
      </c>
      <c r="F15" s="95">
        <f t="shared" si="1"/>
        <v>200912</v>
      </c>
      <c r="G15" s="95">
        <f t="shared" si="1"/>
        <v>47490</v>
      </c>
      <c r="H15" s="86">
        <f t="shared" si="1"/>
        <v>296575</v>
      </c>
      <c r="I15" s="86">
        <f t="shared" si="1"/>
        <v>288496</v>
      </c>
      <c r="J15" s="86">
        <f t="shared" ref="J15:M15" si="2">SUM(J7:J14)</f>
        <v>8079</v>
      </c>
      <c r="K15" s="86">
        <f t="shared" si="2"/>
        <v>241193</v>
      </c>
      <c r="L15" s="86">
        <f t="shared" si="2"/>
        <v>234513</v>
      </c>
      <c r="M15" s="86">
        <f t="shared" si="2"/>
        <v>6680</v>
      </c>
      <c r="N15" s="88"/>
    </row>
    <row r="16" spans="1:16" x14ac:dyDescent="0.2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x14ac:dyDescent="0.25">
      <c r="A17" t="s">
        <v>87</v>
      </c>
      <c r="B17" s="42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</sheetData>
  <sheetProtection algorithmName="SHA-512" hashValue="rY/SIeIBGfbbdiwHQoWdxl5RTOJgh4yvYJd1FkfJ32rX8PRauZXwPwjFPuitfwul6XWaKJDa97fB6ICnqbrBHQ==" saltValue="3wHUDhK/cbXtNbOvNsPo1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apport"/>
  <dimension ref="B1:G107"/>
  <sheetViews>
    <sheetView workbookViewId="0"/>
  </sheetViews>
  <sheetFormatPr defaultRowHeight="15" x14ac:dyDescent="0.25"/>
  <cols>
    <col min="2" max="2" width="58.85546875" bestFit="1" customWidth="1"/>
    <col min="3" max="3" width="12.7109375" bestFit="1" customWidth="1"/>
    <col min="4" max="6" width="10.42578125" bestFit="1" customWidth="1"/>
  </cols>
  <sheetData>
    <row r="1" spans="2:6" x14ac:dyDescent="0.25">
      <c r="C1" s="4"/>
    </row>
    <row r="2" spans="2:6" ht="30" x14ac:dyDescent="0.25">
      <c r="B2" s="12" t="s">
        <v>88</v>
      </c>
      <c r="C2" s="23"/>
      <c r="D2" s="23"/>
      <c r="E2" s="23"/>
      <c r="F2" s="23"/>
    </row>
    <row r="3" spans="2:6" x14ac:dyDescent="0.25">
      <c r="B3" s="23"/>
      <c r="C3" s="13">
        <v>2020</v>
      </c>
      <c r="D3" s="13">
        <v>2019</v>
      </c>
      <c r="E3" s="13">
        <v>2018</v>
      </c>
      <c r="F3" s="13">
        <v>2017</v>
      </c>
    </row>
    <row r="4" spans="2:6" x14ac:dyDescent="0.25">
      <c r="B4" t="s">
        <v>7</v>
      </c>
      <c r="C4" s="4">
        <v>10651773</v>
      </c>
      <c r="D4" s="4">
        <v>10219652</v>
      </c>
      <c r="E4" s="4">
        <v>9948508</v>
      </c>
      <c r="F4" s="4">
        <v>9794067.1080500036</v>
      </c>
    </row>
    <row r="5" spans="2:6" x14ac:dyDescent="0.25">
      <c r="B5" t="s">
        <v>8</v>
      </c>
      <c r="C5" s="4">
        <v>2082923</v>
      </c>
      <c r="D5" s="4">
        <v>1972885</v>
      </c>
      <c r="E5" s="4">
        <v>1933182</v>
      </c>
      <c r="F5" s="4">
        <v>1942631.208280124</v>
      </c>
    </row>
    <row r="6" spans="2:6" x14ac:dyDescent="0.25">
      <c r="B6" t="s">
        <v>9</v>
      </c>
      <c r="C6" s="4">
        <v>1607058</v>
      </c>
      <c r="D6" s="4">
        <v>1865397</v>
      </c>
      <c r="E6" s="4">
        <v>1366243</v>
      </c>
      <c r="F6" s="4">
        <v>1348209.9978899956</v>
      </c>
    </row>
    <row r="7" spans="2:6" x14ac:dyDescent="0.25">
      <c r="B7" t="s">
        <v>10</v>
      </c>
      <c r="C7" s="4">
        <v>4050</v>
      </c>
      <c r="D7" s="4">
        <v>4006</v>
      </c>
      <c r="E7" s="4">
        <v>2</v>
      </c>
      <c r="F7" s="4">
        <v>228.63175999999999</v>
      </c>
    </row>
    <row r="8" spans="2:6" x14ac:dyDescent="0.25">
      <c r="B8" t="s">
        <v>11</v>
      </c>
      <c r="C8" s="4">
        <v>0</v>
      </c>
      <c r="D8" s="4">
        <v>0</v>
      </c>
      <c r="E8" s="4">
        <v>0</v>
      </c>
      <c r="F8" s="4">
        <v>0</v>
      </c>
    </row>
    <row r="9" spans="2:6" x14ac:dyDescent="0.25">
      <c r="B9" t="s">
        <v>12</v>
      </c>
      <c r="C9" s="4">
        <v>-1855828</v>
      </c>
      <c r="D9" s="4">
        <v>-1874815</v>
      </c>
      <c r="E9" s="4">
        <v>-1392901</v>
      </c>
      <c r="F9" s="4">
        <v>-1350144.1354999999</v>
      </c>
    </row>
    <row r="10" spans="2:6" x14ac:dyDescent="0.25">
      <c r="B10" t="s">
        <v>13</v>
      </c>
      <c r="C10" s="4">
        <v>0</v>
      </c>
      <c r="D10" s="4">
        <v>0</v>
      </c>
      <c r="E10" s="4">
        <v>0</v>
      </c>
      <c r="F10" s="4">
        <v>0</v>
      </c>
    </row>
    <row r="11" spans="2:6" x14ac:dyDescent="0.25">
      <c r="B11" t="s">
        <v>14</v>
      </c>
      <c r="C11" s="4">
        <v>2343392</v>
      </c>
      <c r="D11" s="4">
        <v>1973511</v>
      </c>
      <c r="E11" s="4">
        <v>1978394</v>
      </c>
      <c r="F11" s="4">
        <v>1876721.6430399993</v>
      </c>
    </row>
    <row r="12" spans="2:6" x14ac:dyDescent="0.25">
      <c r="B12" s="13" t="s">
        <v>15</v>
      </c>
      <c r="C12" s="14">
        <v>14833368</v>
      </c>
      <c r="D12" s="14">
        <v>14160636</v>
      </c>
      <c r="E12" s="14">
        <v>13833428</v>
      </c>
      <c r="F12" s="14">
        <v>13611714.453520121</v>
      </c>
    </row>
    <row r="13" spans="2:6" x14ac:dyDescent="0.25">
      <c r="C13" s="4"/>
      <c r="D13" s="4"/>
      <c r="E13" s="4"/>
      <c r="F13" s="4"/>
    </row>
    <row r="14" spans="2:6" ht="45" x14ac:dyDescent="0.25">
      <c r="B14" s="12" t="s">
        <v>89</v>
      </c>
      <c r="C14" s="14"/>
      <c r="D14" s="14"/>
      <c r="E14" s="14"/>
      <c r="F14" s="14"/>
    </row>
    <row r="15" spans="2:6" x14ac:dyDescent="0.25">
      <c r="B15" s="23"/>
      <c r="C15" s="13">
        <v>2020</v>
      </c>
      <c r="D15" s="13">
        <v>2019</v>
      </c>
      <c r="E15" s="13">
        <v>2018</v>
      </c>
      <c r="F15" s="13">
        <v>2017</v>
      </c>
    </row>
    <row r="16" spans="2:6" x14ac:dyDescent="0.25">
      <c r="B16" t="s">
        <v>7</v>
      </c>
      <c r="C16" s="4">
        <v>796636</v>
      </c>
      <c r="D16" s="4">
        <v>607367</v>
      </c>
      <c r="E16" s="4">
        <v>519094</v>
      </c>
      <c r="F16" s="4">
        <v>591507</v>
      </c>
    </row>
    <row r="17" spans="2:7" x14ac:dyDescent="0.25">
      <c r="B17" t="s">
        <v>8</v>
      </c>
      <c r="C17" s="4">
        <v>2809488</v>
      </c>
      <c r="D17" s="4">
        <v>2311030</v>
      </c>
      <c r="E17" s="4">
        <v>2342337</v>
      </c>
      <c r="F17" s="4">
        <v>2230966</v>
      </c>
    </row>
    <row r="18" spans="2:7" x14ac:dyDescent="0.25">
      <c r="B18" t="s">
        <v>9</v>
      </c>
      <c r="C18" s="4">
        <v>2385626</v>
      </c>
      <c r="D18" s="4">
        <v>1513645</v>
      </c>
      <c r="E18" s="4">
        <v>1356791</v>
      </c>
      <c r="F18" s="4">
        <v>1232447</v>
      </c>
    </row>
    <row r="19" spans="2:7" x14ac:dyDescent="0.25">
      <c r="B19" t="s">
        <v>10</v>
      </c>
      <c r="C19" s="4">
        <v>154022</v>
      </c>
      <c r="D19" s="4">
        <v>120332</v>
      </c>
      <c r="E19" s="4">
        <v>144168</v>
      </c>
      <c r="F19" s="4">
        <v>172623</v>
      </c>
    </row>
    <row r="20" spans="2:7" x14ac:dyDescent="0.25">
      <c r="B20" t="s">
        <v>11</v>
      </c>
      <c r="C20" s="4">
        <v>0</v>
      </c>
      <c r="D20" s="4">
        <v>0</v>
      </c>
      <c r="E20" s="4">
        <v>0</v>
      </c>
      <c r="F20" s="4">
        <v>0</v>
      </c>
    </row>
    <row r="21" spans="2:7" x14ac:dyDescent="0.25">
      <c r="B21" t="s">
        <v>12</v>
      </c>
      <c r="C21" s="4">
        <v>-635784</v>
      </c>
      <c r="D21" s="4">
        <v>-584911</v>
      </c>
      <c r="E21" s="4">
        <v>-398732</v>
      </c>
      <c r="F21" s="4">
        <v>-332561</v>
      </c>
    </row>
    <row r="22" spans="2:7" x14ac:dyDescent="0.25">
      <c r="B22" s="52" t="s">
        <v>13</v>
      </c>
      <c r="C22" s="53">
        <v>-658400</v>
      </c>
      <c r="D22" s="53">
        <v>0</v>
      </c>
      <c r="E22" s="53">
        <v>0</v>
      </c>
      <c r="F22" s="53">
        <v>0</v>
      </c>
    </row>
    <row r="23" spans="2:7" x14ac:dyDescent="0.25">
      <c r="B23" t="s">
        <v>14</v>
      </c>
      <c r="C23" s="4">
        <v>-2399391</v>
      </c>
      <c r="D23" s="4">
        <v>-2101017</v>
      </c>
      <c r="E23" s="4">
        <v>-2092859</v>
      </c>
      <c r="F23" s="4">
        <v>-1991457</v>
      </c>
    </row>
    <row r="24" spans="2:7" x14ac:dyDescent="0.25">
      <c r="B24" s="12" t="s">
        <v>15</v>
      </c>
      <c r="C24" s="14">
        <v>2452197</v>
      </c>
      <c r="D24" s="14">
        <v>1866446</v>
      </c>
      <c r="E24" s="14">
        <v>1870799</v>
      </c>
      <c r="F24" s="14">
        <v>1903525</v>
      </c>
    </row>
    <row r="25" spans="2:7" x14ac:dyDescent="0.25">
      <c r="C25" s="13"/>
      <c r="D25" s="13"/>
      <c r="E25" s="13"/>
      <c r="F25" s="13"/>
    </row>
    <row r="26" spans="2:7" x14ac:dyDescent="0.25">
      <c r="B26" s="12" t="s">
        <v>90</v>
      </c>
      <c r="C26" s="14"/>
      <c r="D26" s="14"/>
      <c r="E26" s="14"/>
      <c r="F26" s="14"/>
    </row>
    <row r="27" spans="2:7" x14ac:dyDescent="0.25">
      <c r="B27" s="23"/>
      <c r="C27" s="13">
        <v>2020</v>
      </c>
      <c r="D27" s="13">
        <v>2019</v>
      </c>
      <c r="E27" s="13">
        <v>2018</v>
      </c>
      <c r="F27" s="13">
        <v>2017</v>
      </c>
      <c r="G27" s="13"/>
    </row>
    <row r="28" spans="2:7" x14ac:dyDescent="0.25">
      <c r="B28" t="s">
        <v>25</v>
      </c>
      <c r="C28" s="4">
        <v>475614</v>
      </c>
      <c r="D28" s="4">
        <v>483442</v>
      </c>
      <c r="E28" s="4">
        <v>432301</v>
      </c>
      <c r="F28" s="4">
        <v>419424</v>
      </c>
    </row>
    <row r="29" spans="2:7" x14ac:dyDescent="0.25">
      <c r="B29" t="s">
        <v>26</v>
      </c>
      <c r="C29" s="4">
        <v>0</v>
      </c>
      <c r="D29" s="4">
        <v>25333</v>
      </c>
      <c r="E29" s="4">
        <v>24180</v>
      </c>
      <c r="F29" s="4">
        <v>26949</v>
      </c>
    </row>
    <row r="30" spans="2:7" x14ac:dyDescent="0.25">
      <c r="B30" t="s">
        <v>27</v>
      </c>
      <c r="C30" s="4">
        <v>42122</v>
      </c>
      <c r="D30" s="4">
        <v>26629</v>
      </c>
      <c r="E30" s="4">
        <v>28822</v>
      </c>
      <c r="F30" s="4">
        <v>30460</v>
      </c>
    </row>
    <row r="31" spans="2:7" x14ac:dyDescent="0.25">
      <c r="B31" t="s">
        <v>28</v>
      </c>
      <c r="C31" s="4">
        <v>0</v>
      </c>
      <c r="D31" s="4">
        <v>0</v>
      </c>
      <c r="E31" s="4">
        <v>0</v>
      </c>
      <c r="F31" s="4">
        <v>0</v>
      </c>
    </row>
    <row r="32" spans="2:7" x14ac:dyDescent="0.25">
      <c r="B32" s="52" t="s">
        <v>29</v>
      </c>
      <c r="C32" s="53">
        <v>0</v>
      </c>
      <c r="D32" s="53">
        <v>0</v>
      </c>
      <c r="E32" s="53">
        <v>0</v>
      </c>
      <c r="F32" s="53">
        <v>0</v>
      </c>
    </row>
    <row r="33" spans="2:6" x14ac:dyDescent="0.25">
      <c r="B33" s="23" t="s">
        <v>15</v>
      </c>
      <c r="C33" s="24">
        <v>517736</v>
      </c>
      <c r="D33" s="24">
        <v>535404</v>
      </c>
      <c r="E33" s="24">
        <v>485303</v>
      </c>
      <c r="F33" s="24">
        <v>476833</v>
      </c>
    </row>
    <row r="34" spans="2:6" x14ac:dyDescent="0.25">
      <c r="B34" s="12"/>
      <c r="C34" s="14"/>
      <c r="D34" s="14"/>
      <c r="E34" s="14"/>
      <c r="F34" s="14"/>
    </row>
    <row r="35" spans="2:6" ht="30" x14ac:dyDescent="0.25">
      <c r="B35" s="25" t="s">
        <v>91</v>
      </c>
      <c r="C35" s="13"/>
      <c r="D35" s="13"/>
      <c r="E35" s="13"/>
      <c r="F35" s="13"/>
    </row>
    <row r="36" spans="2:6" x14ac:dyDescent="0.25">
      <c r="B36" s="12"/>
      <c r="C36" s="13">
        <v>2020</v>
      </c>
      <c r="D36" s="13">
        <v>2019</v>
      </c>
      <c r="E36" s="13">
        <v>2018</v>
      </c>
      <c r="F36" s="13">
        <v>2017</v>
      </c>
    </row>
    <row r="37" spans="2:6" x14ac:dyDescent="0.25">
      <c r="B37" t="s">
        <v>32</v>
      </c>
      <c r="C37" s="53">
        <v>0</v>
      </c>
      <c r="D37" s="53">
        <v>0</v>
      </c>
      <c r="E37" s="53">
        <v>0</v>
      </c>
      <c r="F37" s="53">
        <v>0</v>
      </c>
    </row>
    <row r="38" spans="2:6" x14ac:dyDescent="0.25">
      <c r="B38" t="s">
        <v>33</v>
      </c>
      <c r="C38" s="4">
        <v>0</v>
      </c>
      <c r="D38" s="4">
        <v>0</v>
      </c>
      <c r="E38" s="4">
        <v>0</v>
      </c>
      <c r="F38" s="4">
        <v>0</v>
      </c>
    </row>
    <row r="39" spans="2:6" x14ac:dyDescent="0.25">
      <c r="B39" t="s">
        <v>34</v>
      </c>
      <c r="C39" s="4">
        <v>0</v>
      </c>
      <c r="D39" s="4">
        <v>0</v>
      </c>
      <c r="E39" s="4">
        <v>0</v>
      </c>
      <c r="F39" s="4">
        <v>0</v>
      </c>
    </row>
    <row r="40" spans="2:6" x14ac:dyDescent="0.25">
      <c r="B40" s="13" t="s">
        <v>15</v>
      </c>
      <c r="C40" s="14">
        <v>0</v>
      </c>
      <c r="D40" s="14">
        <v>0</v>
      </c>
      <c r="E40" s="14">
        <v>0</v>
      </c>
      <c r="F40" s="14">
        <v>0</v>
      </c>
    </row>
    <row r="41" spans="2:6" x14ac:dyDescent="0.25">
      <c r="B41" s="25"/>
      <c r="C41" s="24"/>
      <c r="D41" s="24"/>
      <c r="E41" s="24"/>
      <c r="F41" s="24"/>
    </row>
    <row r="42" spans="2:6" x14ac:dyDescent="0.25">
      <c r="B42" s="12" t="s">
        <v>92</v>
      </c>
      <c r="C42" s="13"/>
      <c r="D42" s="13"/>
      <c r="E42" s="13"/>
      <c r="F42" s="13"/>
    </row>
    <row r="43" spans="2:6" x14ac:dyDescent="0.25">
      <c r="B43" s="23"/>
      <c r="C43" s="13">
        <v>2020</v>
      </c>
      <c r="D43" s="13">
        <v>2019</v>
      </c>
      <c r="E43" s="13">
        <v>2018</v>
      </c>
      <c r="F43" s="13">
        <v>2017</v>
      </c>
    </row>
    <row r="44" spans="2:6" x14ac:dyDescent="0.25">
      <c r="B44" s="54" t="s">
        <v>36</v>
      </c>
      <c r="C44" s="53">
        <v>0</v>
      </c>
      <c r="D44" s="53">
        <v>0</v>
      </c>
      <c r="E44" s="53">
        <v>0</v>
      </c>
      <c r="F44" s="53">
        <v>0</v>
      </c>
    </row>
    <row r="45" spans="2:6" x14ac:dyDescent="0.25">
      <c r="B45" t="s">
        <v>37</v>
      </c>
      <c r="C45" s="4">
        <v>196444</v>
      </c>
      <c r="D45" s="4">
        <v>85438</v>
      </c>
      <c r="E45" s="4">
        <v>85793</v>
      </c>
      <c r="F45" s="4">
        <v>19878.588822520709</v>
      </c>
    </row>
    <row r="46" spans="2:6" x14ac:dyDescent="0.25">
      <c r="B46" t="s">
        <v>38</v>
      </c>
      <c r="C46" s="4">
        <v>34360</v>
      </c>
      <c r="D46" s="4">
        <v>33548</v>
      </c>
      <c r="E46" s="4">
        <v>25242</v>
      </c>
      <c r="F46" s="4">
        <v>22137.09203</v>
      </c>
    </row>
    <row r="47" spans="2:6" x14ac:dyDescent="0.25">
      <c r="B47" s="13" t="s">
        <v>15</v>
      </c>
      <c r="C47" s="14">
        <v>230804</v>
      </c>
      <c r="D47" s="14">
        <v>118986</v>
      </c>
      <c r="E47" s="14">
        <v>111035</v>
      </c>
      <c r="F47" s="14">
        <v>42015.680852520716</v>
      </c>
    </row>
    <row r="48" spans="2:6" x14ac:dyDescent="0.25">
      <c r="B48" s="25"/>
      <c r="C48" s="24"/>
      <c r="D48" s="24"/>
      <c r="E48" s="24"/>
      <c r="F48" s="24"/>
    </row>
    <row r="49" spans="2:7" x14ac:dyDescent="0.25">
      <c r="B49" s="12" t="s">
        <v>93</v>
      </c>
      <c r="C49" s="13"/>
      <c r="D49" s="13"/>
      <c r="E49" s="13"/>
      <c r="F49" s="13"/>
    </row>
    <row r="50" spans="2:7" x14ac:dyDescent="0.25">
      <c r="B50" s="13"/>
      <c r="C50" s="13">
        <v>2020</v>
      </c>
      <c r="D50" s="13">
        <v>2019</v>
      </c>
      <c r="E50" s="13">
        <v>2018</v>
      </c>
      <c r="F50" s="13">
        <v>2017</v>
      </c>
      <c r="G50" s="13"/>
    </row>
    <row r="51" spans="2:7" x14ac:dyDescent="0.25">
      <c r="B51" t="s">
        <v>40</v>
      </c>
      <c r="C51" s="4">
        <v>0</v>
      </c>
      <c r="D51" s="4">
        <v>0</v>
      </c>
      <c r="E51" s="4">
        <v>0</v>
      </c>
      <c r="F51" s="4">
        <v>0</v>
      </c>
    </row>
    <row r="52" spans="2:7" x14ac:dyDescent="0.25">
      <c r="B52" s="54" t="s">
        <v>41</v>
      </c>
      <c r="C52" s="53">
        <v>312171.19019000098</v>
      </c>
      <c r="D52" s="53">
        <v>270395.29580719222</v>
      </c>
      <c r="E52" s="53">
        <v>323011</v>
      </c>
      <c r="F52" s="53">
        <v>293849</v>
      </c>
    </row>
    <row r="53" spans="2:7" x14ac:dyDescent="0.25">
      <c r="B53" t="s">
        <v>42</v>
      </c>
      <c r="C53" s="53">
        <v>5785</v>
      </c>
      <c r="D53" s="53">
        <v>5433.6826520837403</v>
      </c>
      <c r="E53" s="53">
        <v>4064.3409999999999</v>
      </c>
      <c r="F53" s="53">
        <v>4030.0184536982997</v>
      </c>
    </row>
    <row r="54" spans="2:7" x14ac:dyDescent="0.25">
      <c r="B54" t="s">
        <v>43</v>
      </c>
      <c r="C54" s="4">
        <v>0</v>
      </c>
      <c r="D54" s="4">
        <v>0</v>
      </c>
      <c r="E54" s="4">
        <v>0</v>
      </c>
      <c r="F54" s="4">
        <v>0</v>
      </c>
    </row>
    <row r="55" spans="2:7" x14ac:dyDescent="0.25">
      <c r="B55" t="s">
        <v>44</v>
      </c>
      <c r="C55" s="4">
        <v>18411</v>
      </c>
      <c r="D55" s="4">
        <v>16304.47232683326</v>
      </c>
      <c r="E55" s="4">
        <v>15634</v>
      </c>
      <c r="F55" s="4">
        <v>15578.09</v>
      </c>
    </row>
    <row r="56" spans="2:7" x14ac:dyDescent="0.25">
      <c r="B56" t="s">
        <v>45</v>
      </c>
      <c r="C56" s="4">
        <v>0</v>
      </c>
      <c r="D56" s="4">
        <v>0</v>
      </c>
      <c r="E56" s="4">
        <v>0</v>
      </c>
      <c r="F56" s="4">
        <v>0</v>
      </c>
    </row>
    <row r="57" spans="2:7" x14ac:dyDescent="0.25">
      <c r="B57" s="52" t="s">
        <v>46</v>
      </c>
      <c r="C57" s="53">
        <v>0</v>
      </c>
      <c r="D57" s="53">
        <v>0</v>
      </c>
      <c r="E57" s="53">
        <v>0</v>
      </c>
      <c r="F57" s="53">
        <v>0</v>
      </c>
    </row>
    <row r="58" spans="2:7" x14ac:dyDescent="0.25">
      <c r="B58" t="s">
        <v>47</v>
      </c>
      <c r="C58" s="4">
        <v>12004</v>
      </c>
      <c r="D58" s="4">
        <v>10699.3790033525</v>
      </c>
      <c r="E58" s="4">
        <v>9384</v>
      </c>
      <c r="F58" s="4">
        <v>6532.4800700000005</v>
      </c>
    </row>
    <row r="59" spans="2:7" x14ac:dyDescent="0.25">
      <c r="B59" s="54" t="s">
        <v>48</v>
      </c>
      <c r="C59" s="53">
        <v>2491</v>
      </c>
      <c r="D59" s="53">
        <v>2592.5346479999998</v>
      </c>
      <c r="E59" s="53">
        <v>15</v>
      </c>
      <c r="F59" s="53">
        <v>22.991790087000005</v>
      </c>
    </row>
    <row r="60" spans="2:7" x14ac:dyDescent="0.25">
      <c r="B60" t="s">
        <v>49</v>
      </c>
      <c r="C60" s="53">
        <v>0</v>
      </c>
      <c r="D60" s="53">
        <v>0</v>
      </c>
      <c r="E60" s="53">
        <v>0</v>
      </c>
      <c r="F60" s="53">
        <v>0</v>
      </c>
    </row>
    <row r="61" spans="2:7" x14ac:dyDescent="0.25">
      <c r="B61" t="s">
        <v>50</v>
      </c>
      <c r="C61" s="4">
        <v>131477.96059879099</v>
      </c>
      <c r="D61" s="4">
        <v>119544</v>
      </c>
      <c r="E61" s="4">
        <v>108234</v>
      </c>
      <c r="F61" s="4">
        <v>96585</v>
      </c>
    </row>
    <row r="62" spans="2:7" x14ac:dyDescent="0.25">
      <c r="B62" t="s">
        <v>51</v>
      </c>
      <c r="C62" s="4">
        <v>0</v>
      </c>
      <c r="D62" s="4">
        <v>0</v>
      </c>
      <c r="E62" s="4">
        <v>0</v>
      </c>
      <c r="F62" s="4">
        <v>0</v>
      </c>
    </row>
    <row r="63" spans="2:7" x14ac:dyDescent="0.25">
      <c r="B63" t="s">
        <v>52</v>
      </c>
      <c r="C63" s="4">
        <v>1967</v>
      </c>
      <c r="D63" s="4">
        <v>45</v>
      </c>
      <c r="E63" s="4">
        <v>191</v>
      </c>
      <c r="F63" s="4">
        <v>423.82038999999997</v>
      </c>
    </row>
    <row r="64" spans="2:7" x14ac:dyDescent="0.25">
      <c r="B64" t="s">
        <v>53</v>
      </c>
      <c r="C64" s="4">
        <v>545440.52594999992</v>
      </c>
      <c r="D64" s="4">
        <v>553922.78747999994</v>
      </c>
      <c r="E64" s="4">
        <v>588439</v>
      </c>
      <c r="F64" s="4">
        <v>546647.66546100099</v>
      </c>
    </row>
    <row r="65" spans="2:6" x14ac:dyDescent="0.25">
      <c r="B65" t="s">
        <v>54</v>
      </c>
      <c r="C65" s="4">
        <v>-20065</v>
      </c>
      <c r="D65" s="4">
        <v>-36543.113310000001</v>
      </c>
      <c r="E65" s="4">
        <v>-22607</v>
      </c>
      <c r="F65" s="4">
        <v>-25885.946659999998</v>
      </c>
    </row>
    <row r="66" spans="2:6" x14ac:dyDescent="0.25">
      <c r="B66" t="s">
        <v>55</v>
      </c>
      <c r="C66" s="4">
        <v>-16778.506000000001</v>
      </c>
      <c r="D66" s="4">
        <v>-26472.050519999997</v>
      </c>
      <c r="E66" s="4">
        <v>-31401</v>
      </c>
      <c r="F66" s="4">
        <v>-34863.770250000001</v>
      </c>
    </row>
    <row r="67" spans="2:6" x14ac:dyDescent="0.25">
      <c r="B67" t="s">
        <v>56</v>
      </c>
      <c r="C67" s="4">
        <v>-974172.89500000002</v>
      </c>
      <c r="D67" s="4">
        <v>-836255.49672000005</v>
      </c>
      <c r="E67" s="4">
        <v>-1039739</v>
      </c>
      <c r="F67" s="4">
        <v>-1020245.1534413801</v>
      </c>
    </row>
    <row r="68" spans="2:6" x14ac:dyDescent="0.25">
      <c r="B68" t="s">
        <v>57</v>
      </c>
      <c r="C68" s="4">
        <v>224901.733529997</v>
      </c>
      <c r="D68" s="4">
        <v>237757.26824</v>
      </c>
      <c r="E68" s="4">
        <v>206140</v>
      </c>
      <c r="F68" s="4">
        <v>191183.71538000001</v>
      </c>
    </row>
    <row r="69" spans="2:6" x14ac:dyDescent="0.25">
      <c r="B69" t="s">
        <v>58</v>
      </c>
      <c r="C69" s="4">
        <v>25642.39644</v>
      </c>
      <c r="D69" s="4">
        <v>56573.749069999998</v>
      </c>
      <c r="E69" s="4">
        <v>-8585</v>
      </c>
      <c r="F69" s="4">
        <v>-21187.399640000003</v>
      </c>
    </row>
    <row r="70" spans="2:6" x14ac:dyDescent="0.25">
      <c r="B70" t="s">
        <v>59</v>
      </c>
      <c r="C70" s="4">
        <v>417865.235093739</v>
      </c>
      <c r="D70" s="4">
        <v>192585.52710002376</v>
      </c>
      <c r="E70" s="4">
        <v>212680</v>
      </c>
      <c r="F70" s="4">
        <v>228551.37901</v>
      </c>
    </row>
    <row r="71" spans="2:6" x14ac:dyDescent="0.25">
      <c r="B71" t="s">
        <v>60</v>
      </c>
      <c r="C71" s="4">
        <v>299664</v>
      </c>
      <c r="D71" s="4">
        <v>281959.87448689464</v>
      </c>
      <c r="E71" s="4">
        <v>259931.93300000002</v>
      </c>
      <c r="F71" s="4">
        <v>223118.15078916756</v>
      </c>
    </row>
    <row r="72" spans="2:6" x14ac:dyDescent="0.25">
      <c r="B72" t="s">
        <v>61</v>
      </c>
      <c r="C72" s="4">
        <v>1787</v>
      </c>
      <c r="D72" s="4">
        <v>3730.6167692949525</v>
      </c>
      <c r="E72" s="4">
        <v>1066</v>
      </c>
      <c r="F72" s="4">
        <v>811.09819885725915</v>
      </c>
    </row>
    <row r="73" spans="2:6" x14ac:dyDescent="0.25">
      <c r="B73" t="s">
        <v>62</v>
      </c>
      <c r="C73" s="4">
        <v>1820.80599999988</v>
      </c>
      <c r="D73" s="4">
        <v>-9339</v>
      </c>
      <c r="E73" s="4">
        <v>-4755</v>
      </c>
      <c r="F73" s="4">
        <v>-1123.7044342662002</v>
      </c>
    </row>
    <row r="74" spans="2:6" x14ac:dyDescent="0.25">
      <c r="B74" s="52" t="s">
        <v>63</v>
      </c>
      <c r="C74" s="53">
        <v>24105.724020000001</v>
      </c>
      <c r="D74" s="53">
        <v>62499.636330860201</v>
      </c>
      <c r="E74" s="53">
        <v>37883</v>
      </c>
      <c r="F74" s="53">
        <v>45718.26195</v>
      </c>
    </row>
    <row r="75" spans="2:6" x14ac:dyDescent="0.25">
      <c r="B75" s="52" t="s">
        <v>64</v>
      </c>
      <c r="C75" s="53">
        <v>12353.557269999999</v>
      </c>
      <c r="D75" s="53">
        <v>56735.274539999991</v>
      </c>
      <c r="E75" s="53">
        <v>50842</v>
      </c>
      <c r="F75" s="53">
        <v>44827.408419999992</v>
      </c>
    </row>
    <row r="76" spans="2:6" x14ac:dyDescent="0.25">
      <c r="B76" s="52" t="s">
        <v>65</v>
      </c>
      <c r="C76" s="53">
        <v>148833.05323999998</v>
      </c>
      <c r="D76" s="53">
        <v>122097.424092</v>
      </c>
      <c r="E76" s="53">
        <v>112253.306</v>
      </c>
      <c r="F76" s="53">
        <v>110210.97153283464</v>
      </c>
    </row>
    <row r="77" spans="2:6" x14ac:dyDescent="0.25">
      <c r="B77" t="s">
        <v>66</v>
      </c>
      <c r="C77" s="4">
        <v>49313.54</v>
      </c>
      <c r="D77" s="4">
        <v>44021.825796133046</v>
      </c>
      <c r="E77" s="4">
        <v>47649.345260000002</v>
      </c>
      <c r="F77" s="4">
        <v>46894.805596720638</v>
      </c>
    </row>
    <row r="78" spans="2:6" x14ac:dyDescent="0.25">
      <c r="B78" t="s">
        <v>67</v>
      </c>
      <c r="C78" s="4">
        <v>102465.084030288</v>
      </c>
      <c r="D78" s="4">
        <v>98775</v>
      </c>
      <c r="E78" s="4">
        <v>58972</v>
      </c>
      <c r="F78" s="4">
        <v>50014</v>
      </c>
    </row>
    <row r="79" spans="2:6" x14ac:dyDescent="0.25">
      <c r="B79" t="s">
        <v>68</v>
      </c>
      <c r="C79" s="4">
        <v>78893.673639999994</v>
      </c>
      <c r="D79" s="4">
        <v>74977.710709599996</v>
      </c>
      <c r="E79" s="4">
        <v>71656</v>
      </c>
      <c r="F79" s="4">
        <v>69819.181859999997</v>
      </c>
    </row>
    <row r="80" spans="2:6" x14ac:dyDescent="0.25">
      <c r="B80" t="s">
        <v>69</v>
      </c>
      <c r="C80" s="4">
        <v>6582</v>
      </c>
      <c r="D80" s="4">
        <v>22167.67286413</v>
      </c>
      <c r="E80" s="4">
        <v>17861</v>
      </c>
      <c r="F80" s="4">
        <v>18656.512851558749</v>
      </c>
    </row>
    <row r="81" spans="2:6" x14ac:dyDescent="0.25">
      <c r="B81" s="52" t="s">
        <v>70</v>
      </c>
      <c r="C81" s="53">
        <v>727.98024999999996</v>
      </c>
      <c r="D81" s="53">
        <v>525.8053287424392</v>
      </c>
      <c r="E81" s="53">
        <v>525</v>
      </c>
      <c r="F81" s="53">
        <v>485</v>
      </c>
    </row>
    <row r="82" spans="2:6" x14ac:dyDescent="0.25">
      <c r="B82" t="s">
        <v>71</v>
      </c>
      <c r="C82" s="4">
        <v>4156.5333099999998</v>
      </c>
      <c r="D82" s="4">
        <v>3201.0401372463812</v>
      </c>
      <c r="E82" s="4">
        <v>7062</v>
      </c>
      <c r="F82" s="4">
        <v>7872.3169350616254</v>
      </c>
    </row>
    <row r="83" spans="2:6" x14ac:dyDescent="0.25">
      <c r="B83" t="s">
        <v>72</v>
      </c>
      <c r="C83" s="4">
        <v>47411.786999999997</v>
      </c>
      <c r="D83" s="4">
        <v>42495.400142093902</v>
      </c>
      <c r="E83" s="4">
        <v>-22263</v>
      </c>
      <c r="F83" s="4">
        <v>11373.008820000001</v>
      </c>
    </row>
    <row r="84" spans="2:6" x14ac:dyDescent="0.25">
      <c r="B84" t="s">
        <v>73</v>
      </c>
      <c r="C84" s="4">
        <v>9321.6631312741392</v>
      </c>
      <c r="D84" s="4">
        <v>10137</v>
      </c>
      <c r="E84" s="4">
        <v>12634</v>
      </c>
      <c r="F84" s="4">
        <v>13433</v>
      </c>
    </row>
    <row r="85" spans="2:6" x14ac:dyDescent="0.25">
      <c r="B85" s="4" t="s">
        <v>74</v>
      </c>
      <c r="C85" s="4">
        <v>0</v>
      </c>
      <c r="D85" s="4">
        <v>0</v>
      </c>
      <c r="E85" s="4">
        <v>0</v>
      </c>
      <c r="F85" s="4">
        <v>0</v>
      </c>
    </row>
    <row r="86" spans="2:6" x14ac:dyDescent="0.25">
      <c r="B86" t="s">
        <v>75</v>
      </c>
      <c r="C86" s="4">
        <v>0</v>
      </c>
      <c r="D86" s="4">
        <v>0</v>
      </c>
      <c r="E86" s="4">
        <v>0</v>
      </c>
      <c r="F86" s="4">
        <v>0</v>
      </c>
    </row>
    <row r="87" spans="2:6" x14ac:dyDescent="0.25">
      <c r="B87" t="s">
        <v>76</v>
      </c>
      <c r="C87" s="4">
        <v>40470.667940483101</v>
      </c>
      <c r="D87" s="4">
        <v>0</v>
      </c>
      <c r="E87" s="4">
        <v>0</v>
      </c>
      <c r="F87" s="4">
        <v>0</v>
      </c>
    </row>
    <row r="88" spans="2:6" x14ac:dyDescent="0.25">
      <c r="B88" t="s">
        <v>77</v>
      </c>
      <c r="C88" s="4">
        <v>42122.281999999999</v>
      </c>
      <c r="D88" s="4">
        <v>0</v>
      </c>
      <c r="E88" s="4">
        <v>0</v>
      </c>
      <c r="F88" s="4">
        <v>0</v>
      </c>
    </row>
    <row r="89" spans="2:6" x14ac:dyDescent="0.25">
      <c r="B89" t="s">
        <v>78</v>
      </c>
      <c r="C89" s="4">
        <v>679357.01741999993</v>
      </c>
      <c r="D89" s="4">
        <v>0</v>
      </c>
      <c r="E89" s="4">
        <v>0</v>
      </c>
      <c r="F89" s="4">
        <v>0</v>
      </c>
    </row>
    <row r="90" spans="2:6" x14ac:dyDescent="0.25">
      <c r="B90" t="s">
        <v>79</v>
      </c>
      <c r="C90" s="4">
        <v>84637.526740001194</v>
      </c>
      <c r="D90" s="4">
        <v>-17899.014261225078</v>
      </c>
      <c r="E90" s="4">
        <v>156025</v>
      </c>
      <c r="F90" s="4">
        <v>156117.27889464793</v>
      </c>
    </row>
    <row r="91" spans="2:6" x14ac:dyDescent="0.25">
      <c r="B91" s="52" t="s">
        <v>80</v>
      </c>
      <c r="C91" s="53">
        <v>0</v>
      </c>
      <c r="D91" s="53">
        <v>0</v>
      </c>
      <c r="E91" s="53">
        <v>20846</v>
      </c>
      <c r="F91" s="53">
        <v>16819.360182</v>
      </c>
    </row>
    <row r="92" spans="2:6" x14ac:dyDescent="0.25">
      <c r="B92" s="23" t="s">
        <v>15</v>
      </c>
      <c r="C92" s="24">
        <v>2321164.536794574</v>
      </c>
      <c r="D92" s="24">
        <v>1362669.3027132559</v>
      </c>
      <c r="E92" s="24">
        <v>1193648.9252599999</v>
      </c>
      <c r="F92" s="24">
        <v>1096268.5421599883</v>
      </c>
    </row>
    <row r="93" spans="2:6" x14ac:dyDescent="0.25">
      <c r="C93" s="4"/>
      <c r="D93" s="4"/>
      <c r="E93" s="4"/>
      <c r="F93" s="4"/>
    </row>
    <row r="94" spans="2:6" x14ac:dyDescent="0.25">
      <c r="C94" s="4"/>
      <c r="D94" s="4"/>
      <c r="E94" s="4"/>
      <c r="F94" s="4"/>
    </row>
    <row r="95" spans="2:6" x14ac:dyDescent="0.25">
      <c r="C95" s="4"/>
      <c r="D95" s="4"/>
      <c r="E95" s="4"/>
      <c r="F95" s="4"/>
    </row>
    <row r="96" spans="2:6" x14ac:dyDescent="0.25">
      <c r="C96" s="4"/>
      <c r="D96" s="4"/>
      <c r="E96" s="4"/>
      <c r="F96" s="4"/>
    </row>
    <row r="97" spans="2:6" x14ac:dyDescent="0.25">
      <c r="C97" s="4"/>
      <c r="D97" s="4"/>
      <c r="E97" s="4"/>
      <c r="F97" s="4"/>
    </row>
    <row r="98" spans="2:6" x14ac:dyDescent="0.25">
      <c r="C98" s="4"/>
      <c r="D98" s="4"/>
      <c r="E98" s="4"/>
      <c r="F98" s="4"/>
    </row>
    <row r="99" spans="2:6" x14ac:dyDescent="0.25">
      <c r="C99" s="4"/>
      <c r="D99" s="4"/>
      <c r="E99" s="4"/>
      <c r="F99" s="4"/>
    </row>
    <row r="100" spans="2:6" x14ac:dyDescent="0.25">
      <c r="C100" s="4"/>
      <c r="D100" s="4"/>
      <c r="E100" s="4"/>
      <c r="F100" s="4"/>
    </row>
    <row r="101" spans="2:6" x14ac:dyDescent="0.25">
      <c r="C101" s="4"/>
      <c r="D101" s="4"/>
      <c r="E101" s="4"/>
      <c r="F101" s="4"/>
    </row>
    <row r="102" spans="2:6" x14ac:dyDescent="0.25">
      <c r="B102" s="23"/>
      <c r="C102" s="24"/>
      <c r="D102" s="24"/>
      <c r="E102" s="24"/>
      <c r="F102" s="24"/>
    </row>
    <row r="103" spans="2:6" x14ac:dyDescent="0.25">
      <c r="B103" s="23"/>
      <c r="C103" s="24"/>
      <c r="D103" s="24"/>
      <c r="E103" s="24"/>
      <c r="F103" s="24"/>
    </row>
    <row r="104" spans="2:6" x14ac:dyDescent="0.25">
      <c r="B104" s="23"/>
      <c r="C104" s="24"/>
      <c r="D104" s="24"/>
      <c r="E104" s="24"/>
      <c r="F104" s="24"/>
    </row>
    <row r="105" spans="2:6" x14ac:dyDescent="0.25">
      <c r="B105" s="23"/>
      <c r="C105" s="24"/>
      <c r="D105" s="24"/>
      <c r="E105" s="24"/>
      <c r="F105" s="24"/>
    </row>
    <row r="106" spans="2:6" x14ac:dyDescent="0.25">
      <c r="C106" s="4"/>
      <c r="D106" s="4"/>
      <c r="E106" s="4"/>
      <c r="F106" s="4"/>
    </row>
    <row r="107" spans="2:6" x14ac:dyDescent="0.25">
      <c r="B107" s="23"/>
      <c r="C107" s="24"/>
      <c r="D107" s="24"/>
      <c r="E107" s="24"/>
      <c r="F107" s="24"/>
    </row>
  </sheetData>
  <sheetProtection algorithmName="SHA-512" hashValue="SOU4/sn0TqLvYnCSi/H3oUOoJKiMVfPawJUE/7KtOIZ2BfkB5GYJAD3osYohtFPXI3m09tmjthSU3se/Q9OEBQ==" saltValue="7Fp4P+vg7NoOF1qQNHmFWA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L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4" customWidth="1"/>
    <col min="9" max="9" width="12.7109375" bestFit="1" customWidth="1"/>
  </cols>
  <sheetData>
    <row r="1" spans="1:12" ht="18" customHeight="1" x14ac:dyDescent="0.25">
      <c r="A1" s="22">
        <v>2020</v>
      </c>
      <c r="B1" s="20" t="s">
        <v>94</v>
      </c>
      <c r="C1" s="20" t="s">
        <v>95</v>
      </c>
      <c r="D1" s="20" t="s">
        <v>96</v>
      </c>
      <c r="E1" s="20" t="s">
        <v>97</v>
      </c>
      <c r="F1" s="20" t="s">
        <v>98</v>
      </c>
      <c r="G1" s="20" t="s">
        <v>99</v>
      </c>
      <c r="H1" s="33" t="s">
        <v>100</v>
      </c>
      <c r="I1" s="20" t="s">
        <v>15</v>
      </c>
    </row>
    <row r="2" spans="1:12" ht="18" customHeight="1" x14ac:dyDescent="0.25">
      <c r="A2" t="s">
        <v>6</v>
      </c>
      <c r="B2" s="4">
        <v>1126619</v>
      </c>
      <c r="C2" s="4">
        <v>44508</v>
      </c>
      <c r="D2" s="4">
        <v>24736</v>
      </c>
      <c r="E2" s="4">
        <v>0</v>
      </c>
      <c r="F2" s="4">
        <v>431</v>
      </c>
      <c r="G2" s="4">
        <v>98845</v>
      </c>
      <c r="H2" s="4">
        <v>-10230</v>
      </c>
      <c r="I2" s="4">
        <f>SUM(B2:D2)-SUM(E2:H2)</f>
        <v>1106817</v>
      </c>
    </row>
    <row r="3" spans="1:12" ht="18" customHeight="1" x14ac:dyDescent="0.25">
      <c r="A3" t="s">
        <v>16</v>
      </c>
      <c r="B3" s="4">
        <v>2661482</v>
      </c>
      <c r="C3" s="4">
        <v>95695</v>
      </c>
      <c r="D3" s="4">
        <v>53373</v>
      </c>
      <c r="E3" s="4">
        <v>0</v>
      </c>
      <c r="F3" s="4">
        <v>2637</v>
      </c>
      <c r="G3" s="4">
        <v>224758</v>
      </c>
      <c r="H3" s="4">
        <v>-32577</v>
      </c>
      <c r="I3" s="4">
        <f t="shared" ref="I3:I9" si="0">SUM(B3:D3)-SUM(E3:H3)</f>
        <v>2615732</v>
      </c>
    </row>
    <row r="4" spans="1:12" ht="18" customHeight="1" x14ac:dyDescent="0.25">
      <c r="A4" t="s">
        <v>17</v>
      </c>
      <c r="B4" s="4">
        <v>2487988</v>
      </c>
      <c r="C4" s="4">
        <v>103255</v>
      </c>
      <c r="D4" s="4">
        <v>57501</v>
      </c>
      <c r="E4" s="4">
        <v>0</v>
      </c>
      <c r="F4" s="4">
        <v>3584</v>
      </c>
      <c r="G4" s="4">
        <v>70595</v>
      </c>
      <c r="H4" s="4">
        <v>-41812</v>
      </c>
      <c r="I4" s="4">
        <f t="shared" si="0"/>
        <v>2616377</v>
      </c>
    </row>
    <row r="5" spans="1:12" ht="18" customHeight="1" x14ac:dyDescent="0.25">
      <c r="A5" t="s">
        <v>18</v>
      </c>
      <c r="B5" s="4">
        <v>7361147</v>
      </c>
      <c r="C5" s="4">
        <v>334044</v>
      </c>
      <c r="D5" s="4">
        <v>152382</v>
      </c>
      <c r="E5" s="4">
        <v>0</v>
      </c>
      <c r="F5" s="4">
        <v>40412</v>
      </c>
      <c r="G5" s="4">
        <v>2699</v>
      </c>
      <c r="H5" s="4">
        <v>154018</v>
      </c>
      <c r="I5" s="4">
        <f t="shared" si="0"/>
        <v>7650444</v>
      </c>
    </row>
    <row r="6" spans="1:12" ht="18" customHeight="1" x14ac:dyDescent="0.25">
      <c r="A6" t="s">
        <v>19</v>
      </c>
      <c r="B6" s="4">
        <v>1196132</v>
      </c>
      <c r="C6" s="4">
        <v>47575</v>
      </c>
      <c r="D6" s="4">
        <v>26485</v>
      </c>
      <c r="E6" s="4">
        <v>0</v>
      </c>
      <c r="F6" s="4">
        <v>181</v>
      </c>
      <c r="G6" s="4">
        <v>77448</v>
      </c>
      <c r="H6" s="4">
        <v>-19739</v>
      </c>
      <c r="I6" s="4">
        <f t="shared" si="0"/>
        <v>1212302</v>
      </c>
    </row>
    <row r="7" spans="1:12" ht="18" customHeight="1" x14ac:dyDescent="0.25">
      <c r="A7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f t="shared" si="0"/>
        <v>0</v>
      </c>
    </row>
    <row r="8" spans="1:12" ht="18" customHeight="1" x14ac:dyDescent="0.25">
      <c r="A8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f t="shared" si="0"/>
        <v>0</v>
      </c>
      <c r="L8" s="4"/>
    </row>
    <row r="9" spans="1:12" ht="18" customHeight="1" x14ac:dyDescent="0.25">
      <c r="A9" t="s">
        <v>22</v>
      </c>
      <c r="B9" s="4">
        <v>0</v>
      </c>
      <c r="C9" s="4">
        <v>1827120</v>
      </c>
      <c r="D9" s="4">
        <v>203259</v>
      </c>
      <c r="E9" s="4">
        <v>0</v>
      </c>
      <c r="F9" s="4">
        <v>183559</v>
      </c>
      <c r="G9" s="4">
        <v>1846819.5367945742</v>
      </c>
      <c r="H9" s="4">
        <v>0</v>
      </c>
      <c r="I9" s="4">
        <f t="shared" si="0"/>
        <v>0.46320542576722801</v>
      </c>
    </row>
    <row r="10" spans="1:12" ht="18" customHeight="1" x14ac:dyDescent="0.25">
      <c r="A10" s="22"/>
      <c r="B10" s="4"/>
      <c r="C10" s="4"/>
      <c r="D10" s="4"/>
      <c r="E10" s="4"/>
      <c r="F10" s="4"/>
      <c r="G10" s="4"/>
    </row>
    <row r="11" spans="1:12" ht="18" customHeight="1" x14ac:dyDescent="0.25">
      <c r="A11" s="65">
        <v>2019</v>
      </c>
      <c r="B11" s="4"/>
      <c r="C11" s="4"/>
      <c r="D11" s="4"/>
      <c r="E11" s="4"/>
      <c r="F11" s="4"/>
      <c r="G11" s="4"/>
      <c r="I11" s="4"/>
    </row>
    <row r="12" spans="1:12" ht="18" customHeight="1" x14ac:dyDescent="0.25">
      <c r="A12" t="s">
        <v>6</v>
      </c>
      <c r="B12" s="4">
        <v>1070151</v>
      </c>
      <c r="C12" s="4">
        <v>40674</v>
      </c>
      <c r="D12" s="4">
        <v>27770</v>
      </c>
      <c r="E12" s="4">
        <v>0</v>
      </c>
      <c r="F12" s="4">
        <v>570</v>
      </c>
      <c r="G12" s="4">
        <v>56626.450283150683</v>
      </c>
      <c r="H12" s="4">
        <v>-11041</v>
      </c>
      <c r="I12" s="4">
        <f t="shared" ref="I12:I19" si="1">SUM(B12:D12)-SUM(E12:H12)</f>
        <v>1092439.5497168493</v>
      </c>
    </row>
    <row r="13" spans="1:12" ht="18" customHeight="1" x14ac:dyDescent="0.25">
      <c r="A13" t="s">
        <v>16</v>
      </c>
      <c r="B13" s="4">
        <v>2443463</v>
      </c>
      <c r="C13" s="4">
        <v>85382</v>
      </c>
      <c r="D13" s="4">
        <v>58293</v>
      </c>
      <c r="E13" s="4">
        <v>0</v>
      </c>
      <c r="F13" s="4">
        <v>1350</v>
      </c>
      <c r="G13" s="4">
        <v>91005.17264541109</v>
      </c>
      <c r="H13" s="4">
        <v>-47369</v>
      </c>
      <c r="I13" s="4">
        <f t="shared" si="1"/>
        <v>2542151.827354589</v>
      </c>
    </row>
    <row r="14" spans="1:12" ht="18" customHeight="1" x14ac:dyDescent="0.25">
      <c r="A14" s="21" t="s">
        <v>17</v>
      </c>
      <c r="B14" s="4">
        <v>2383070</v>
      </c>
      <c r="C14" s="4">
        <v>95742</v>
      </c>
      <c r="D14" s="4">
        <v>65365</v>
      </c>
      <c r="E14" s="4">
        <v>0</v>
      </c>
      <c r="F14" s="4">
        <v>2542</v>
      </c>
      <c r="G14" s="4">
        <v>-46794.689753533479</v>
      </c>
      <c r="H14" s="4">
        <v>-31061</v>
      </c>
      <c r="I14" s="4">
        <f t="shared" si="1"/>
        <v>2619490.6897535333</v>
      </c>
    </row>
    <row r="15" spans="1:12" ht="18" customHeight="1" x14ac:dyDescent="0.25">
      <c r="A15" s="21" t="s">
        <v>18</v>
      </c>
      <c r="B15" s="4">
        <v>7132835</v>
      </c>
      <c r="C15" s="4">
        <v>329697</v>
      </c>
      <c r="D15" s="4">
        <v>178268</v>
      </c>
      <c r="E15" s="4">
        <v>0</v>
      </c>
      <c r="F15" s="4">
        <v>45710</v>
      </c>
      <c r="G15" s="4">
        <v>-146608.13745166099</v>
      </c>
      <c r="H15" s="4">
        <v>168243</v>
      </c>
      <c r="I15" s="4">
        <f t="shared" si="1"/>
        <v>7573455.1374516608</v>
      </c>
    </row>
    <row r="16" spans="1:12" ht="18" customHeight="1" x14ac:dyDescent="0.25">
      <c r="A16" t="s">
        <v>19</v>
      </c>
      <c r="B16" s="4">
        <v>1131117</v>
      </c>
      <c r="C16" s="4">
        <v>43089</v>
      </c>
      <c r="D16" s="4">
        <v>29417</v>
      </c>
      <c r="E16" s="4">
        <v>0</v>
      </c>
      <c r="F16" s="4">
        <v>73</v>
      </c>
      <c r="G16" s="4">
        <v>29028.506989888483</v>
      </c>
      <c r="H16" s="4">
        <v>-31282</v>
      </c>
      <c r="I16" s="4">
        <f t="shared" si="1"/>
        <v>1205803.4930101116</v>
      </c>
    </row>
    <row r="17" spans="1:9" ht="18" customHeight="1" x14ac:dyDescent="0.25">
      <c r="A17" t="s">
        <v>20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1"/>
        <v>0</v>
      </c>
    </row>
    <row r="18" spans="1:9" ht="18" customHeight="1" x14ac:dyDescent="0.25">
      <c r="A18" t="s">
        <v>21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1"/>
        <v>0</v>
      </c>
    </row>
    <row r="19" spans="1:9" ht="18" customHeight="1" x14ac:dyDescent="0.25">
      <c r="A19" t="s">
        <v>22</v>
      </c>
      <c r="B19" s="4">
        <v>0</v>
      </c>
      <c r="C19" s="4">
        <v>1271862</v>
      </c>
      <c r="D19" s="4">
        <v>176291</v>
      </c>
      <c r="E19" s="4">
        <v>0</v>
      </c>
      <c r="F19" s="4">
        <v>68741</v>
      </c>
      <c r="G19" s="4">
        <v>1379412</v>
      </c>
      <c r="H19" s="4">
        <v>0</v>
      </c>
      <c r="I19" s="4">
        <f t="shared" si="1"/>
        <v>0</v>
      </c>
    </row>
    <row r="20" spans="1:9" ht="18" customHeight="1" x14ac:dyDescent="0.25">
      <c r="B20" s="4"/>
      <c r="C20" s="4"/>
      <c r="D20" s="4"/>
      <c r="E20" s="4"/>
      <c r="F20" s="4"/>
      <c r="G20" s="4"/>
    </row>
    <row r="21" spans="1:9" ht="18" customHeight="1" x14ac:dyDescent="0.25">
      <c r="B21" s="4"/>
      <c r="C21" s="4"/>
      <c r="D21" s="4"/>
      <c r="E21" s="4"/>
      <c r="F21" s="4"/>
      <c r="G21" s="4"/>
    </row>
    <row r="22" spans="1:9" ht="18" customHeight="1" x14ac:dyDescent="0.25">
      <c r="B22" s="4"/>
      <c r="C22" s="4"/>
      <c r="D22" s="4"/>
      <c r="E22" s="4"/>
      <c r="F22" s="4"/>
      <c r="G22" s="4"/>
    </row>
    <row r="23" spans="1:9" ht="18" customHeight="1" x14ac:dyDescent="0.25">
      <c r="B23" s="4"/>
      <c r="C23" s="4"/>
      <c r="D23" s="4"/>
      <c r="E23" s="4"/>
      <c r="F23" s="4"/>
      <c r="G23" s="4"/>
    </row>
    <row r="24" spans="1:9" ht="18" customHeight="1" x14ac:dyDescent="0.25">
      <c r="B24" s="4"/>
      <c r="C24" s="4"/>
      <c r="D24" s="4"/>
      <c r="E24" s="4"/>
      <c r="F24" s="4"/>
      <c r="G24" s="4"/>
    </row>
    <row r="25" spans="1:9" ht="18" customHeight="1" x14ac:dyDescent="0.25">
      <c r="B25" s="4"/>
      <c r="C25" s="4"/>
      <c r="D25" s="4"/>
      <c r="E25" s="4"/>
      <c r="F25" s="4"/>
      <c r="G25" s="4"/>
    </row>
    <row r="26" spans="1:9" ht="18" customHeight="1" x14ac:dyDescent="0.25">
      <c r="B26" s="4"/>
      <c r="C26" s="4"/>
      <c r="D26" s="4"/>
      <c r="E26" s="4"/>
      <c r="F26" s="4"/>
      <c r="G26" s="4"/>
    </row>
    <row r="27" spans="1:9" ht="18" customHeight="1" x14ac:dyDescent="0.25">
      <c r="B27" s="4"/>
      <c r="C27" s="4"/>
      <c r="D27" s="4"/>
      <c r="E27" s="4"/>
      <c r="F27" s="4"/>
      <c r="G27" s="4"/>
    </row>
  </sheetData>
  <sheetProtection algorithmName="SHA-512" hashValue="Wm70Q/3qXSt7oKfUBfQZMjTZblLdMDtaWyaM8quuxpLUSMQqGxrmu2hzJp8swpcYtPo9XRQiPV6popfjWn/XtA==" saltValue="TPcT57suoBuouok5jjQ5SQ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038760402287cd90f35464acdc870631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d46c04919a1862d199665526f0eda41b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DA20D-687E-4AB1-AD9D-F1234A872A75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60cb271-d094-477e-a947-a350081a53f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fc9cbe4f-e8ba-4941-b669-3a56a015c01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7935B4-FEB8-49DE-A1D0-C6527DABD1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B59FFD-9007-4362-ACF2-FAD0BE6A2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Emma Lauritsen</cp:lastModifiedBy>
  <cp:revision/>
  <dcterms:created xsi:type="dcterms:W3CDTF">2011-12-09T07:32:30Z</dcterms:created>
  <dcterms:modified xsi:type="dcterms:W3CDTF">2021-06-01T09:06:22Z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