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K:\Alle\Økonomistyring\El-net\Rammeregnskab\BM2026\Indberetning TREFOR El-net\Indberetning TEN\"/>
    </mc:Choice>
  </mc:AlternateContent>
  <xr:revisionPtr revIDLastSave="0" documentId="13_ncr:1_{94A2B0F1-2E2F-42E6-8F95-BC64119BD08B}"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680" yWindow="-1185"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5" i="1" l="1"/>
  <c r="I70" i="1"/>
  <c r="G260" i="1"/>
  <c r="H260" i="1"/>
  <c r="I260" i="1"/>
  <c r="F260" i="1"/>
  <c r="I73" i="1" l="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<sst xmlns="http://schemas.openxmlformats.org/spreadsheetml/2006/main" count="489" uniqueCount="352">
  <si>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</si>
  <si>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</si>
  <si>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</si>
  <si>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</si>
  <si>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</si>
  <si>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</si>
  <si>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</si>
  <si>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</si>
  <si>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</si>
  <si>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</si>
  <si>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</si>
  <si>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</si>
  <si>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</si>
  <si>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</si>
  <si>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</si>
  <si>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</si>
  <si>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</si>
  <si>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</si>
  <si>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</si>
  <si>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</si>
  <si>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</si>
  <si>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</si>
  <si>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</si>
  <si>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</si>
  <si>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</si>
  <si>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</si>
  <si>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</si>
  <si>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</si>
  <si>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</si>
  <si>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</si>
  <si>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</si>
  <si>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</si>
  <si>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</si>
  <si>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</si>
  <si>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</si>
  <si>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</si>
  <si>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</si>
  <si>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</si>
  <si>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</si>
  <si>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</si>
  <si>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</si>
  <si>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</si>
  <si>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</si>
  <si>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</si>
  <si>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</si>
  <si>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</si>
  <si>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</si>
  <si>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</si>
  <si>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</si>
  <si>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</si>
  <si>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</si>
  <si>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</si>
  <si>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</si>
  <si>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</si>
  <si>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</si>
  <si>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</si>
  <si>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</si>
  <si>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</si>
  <si>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</si>
  <si>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</si>
  <si>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</si>
  <si>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</si>
  <si>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</si>
  <si>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</si>
  <si>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</si>
  <si>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</si>
  <si>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</si>
  <si>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</si>
  <si>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</si>
  <si>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</si>
  <si>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</si>
  <si>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</si>
  <si>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</si>
  <si>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</si>
  <si>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</si>
  <si>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</si>
  <si>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</si>
  <si>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</si>
  <si>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</si>
  <si>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</si>
  <si>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</si>
  <si>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</si>
  <si>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</si>
  <si>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</si>
  <si>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</si>
  <si>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</si>
  <si>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</si>
  <si>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</si>
  <si>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</si>
  <si>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</si>
  <si>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</si>
  <si>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</si>
  <si>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</si>
  <si>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</si>
  <si>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</si>
  <si>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</si>
  <si>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</si>
  <si>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</si>
  <si>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</si>
  <si>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</si>
  <si>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</si>
  <si>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</si>
  <si>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</si>
  <si>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</si>
  <si>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</si>
  <si>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</si>
  <si>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</si>
  <si>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</si>
  <si>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</si>
  <si>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</si>
  <si>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</si>
  <si>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</si>
  <si>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</si>
  <si>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</si>
  <si>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</si>
  <si>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</si>
  <si>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</si>
  <si>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</si>
  <si>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</si>
  <si>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</si>
  <si>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</si>
  <si>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</si>
  <si>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</si>
  <si>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</si>
  <si>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</si>
  <si>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</si>
  <si>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</si>
  <si>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</si>
  <si>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</si>
  <si>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</si>
  <si>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</si>
  <si>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</si>
  <si>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</si>
  <si>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</si>
  <si>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</si>
  <si>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</si>
  <si>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</si>
  <si>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</si>
  <si>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</si>
  <si>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</si>
  <si>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</si>
  <si>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</si>
  <si>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</si>
  <si>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</si>
  <si>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</si>
  <si>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</si>
  <si>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</si>
  <si>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</si>
  <si>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</si>
  <si>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</si>
  <si>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</si>
  <si>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</si>
  <si>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</si>
  <si>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</si>
  <si>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</si>
  <si>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</si>
  <si>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</si>
  <si>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</si>
  <si>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</si>
  <si>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</si>
  <si>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</si>
  <si>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</si>
  <si>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</si>
  <si>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</si>
  <si>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</si>
  <si>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</si>
  <si>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</si>
  <si>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</si>
  <si>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</si>
  <si>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</si>
  <si>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</si>
  <si>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</si>
  <si>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</si>
  <si>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</si>
  <si>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</si>
  <si>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</si>
  <si>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</si>
  <si>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</si>
  <si>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</si>
  <si>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</si>
  <si>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</si>
  <si>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</si>
  <si>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</si>
  <si>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</si>
  <si>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</si>
  <si>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</si>
  <si>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</si>
  <si>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</si>
  <si>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</si>
  <si>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</si>
  <si>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</si>
  <si>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</si>
  <si>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</si>
  <si>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</si>
  <si>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</si>
  <si>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</si>
  <si>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</si>
  <si>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</si>
  <si>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</si>
  <si>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</si>
  <si>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</si>
  <si>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</si>
  <si>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</si>
  <si>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</si>
  <si>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</si>
  <si>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</si>
  <si>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</si>
  <si>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</si>
  <si>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</si>
  <si>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</si>
  <si>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</si>
  <si>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</si>
  <si>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</si>
  <si>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</si>
  <si>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</si>
  <si>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</si>
  <si>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</si>
  <si>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</si>
  <si>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</si>
  <si>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</si>
  <si>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</si>
  <si>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</si>
  <si>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</si>
  <si>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</si>
  <si>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</si>
  <si>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</si>
  <si>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</si>
  <si>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</si>
  <si>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</si>
  <si>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</si>
  <si>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</si>
  <si>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</si>
  <si>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</si>
  <si>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</si>
  <si>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</si>
  <si>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</si>
  <si>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</si>
  <si>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</si>
  <si>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</si>
  <si>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</si>
  <si>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</si>
  <si>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</si>
  <si>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</si>
  <si>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</si>
  <si>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</si>
  <si>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</si>
  <si>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</si>
  <si>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</si>
  <si>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</si>
  <si>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</si>
  <si>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</si>
  <si>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</si>
  <si>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</si>
  <si>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</si>
  <si>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</si>
  <si>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</si>
  <si>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</si>
  <si>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</si>
  <si>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</si>
  <si>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</si>
  <si>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</si>
  <si>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</si>
  <si>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</si>
  <si>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</si>
  <si>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</si>
  <si>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</si>
  <si>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</si>
  <si>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</si>
  <si>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</si>
  <si>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</si>
  <si>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</si>
  <si>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</si>
  <si>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</si>
  <si>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</si>
  <si>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</si>
  <si>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</si>
  <si>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</si>
  <si>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</si>
  <si>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</si>
  <si>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</si>
  <si>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</si>
  <si>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</si>
  <si>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</si>
  <si>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</si>
  <si>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</si>
  <si>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</si>
  <si>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</si>
  <si>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</si>
  <si>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</si>
  <si>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</si>
  <si>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</si>
  <si>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</si>
  <si>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</si>
  <si>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</si>
  <si>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</si>
  <si>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</si>
  <si>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</si>
  <si>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</si>
  <si>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</si>
  <si>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</si>
  <si>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</si>
  <si>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</si>
  <si>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</si>
  <si>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</si>
  <si>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</si>
  <si>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</si>
  <si>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</si>
  <si>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</si>
  <si>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</si>
  <si>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</si>
  <si>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</si>
  <si>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</si>
  <si>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</si>
  <si>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</si>
  <si>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</si>
  <si>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</si>
  <si>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</si>
  <si>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</si>
  <si>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</si>
  <si>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</si>
  <si>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</si>
  <si>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</si>
  <si>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</si>
  <si>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</si>
  <si>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</si>
  <si>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</si>
  <si>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</si>
  <si>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</si>
  <si>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</si>
  <si>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</si>
  <si>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</si>
  <si>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</si>
  <si>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</si>
  <si>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</si>
  <si>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</si>
  <si>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</si>
  <si>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</si>
  <si>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</si>
  <si>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</si>
  <si>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</si>
  <si>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</si>
  <si>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</si>
  <si>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</si>
  <si>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</si>
  <si>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</si>
  <si>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TREFOR EL-net A/S</t>
  </si>
  <si>
    <t>Jørgen Guldborg</t>
  </si>
  <si>
    <t>Kokbjerg 30</t>
  </si>
  <si>
    <t>Kolding</t>
  </si>
  <si>
    <t>Ukendt afskrivningsperiode er grunde</t>
  </si>
  <si>
    <t>Myndighedsbehandling - MYBE</t>
  </si>
  <si>
    <t>TREFOR El-net - 2025 - Ledelsespåtegning, revisorerklæring samt ledelsesberetning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</si>
</sst>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3">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164" fontId="29" fillId="0" borderId="0" applyFont="0" applyFill="0" applyBorder="0" applyAlignment="0" applyProtection="0"/>
    <xf numFmtId="164"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5"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164" fontId="20" fillId="2" borderId="0" xfId="1" applyFont="1" applyFill="1" applyBorder="1" applyAlignment="1" applyProtection="1">
      <alignment wrapText="1"/>
      <protection locked="0"/>
    </xf>
    <xf numFmtId="164" fontId="4" fillId="3" borderId="0" xfId="1" applyFont="1" applyFill="1" applyBorder="1" applyAlignment="1" applyProtection="1">
      <protection locked="0"/>
    </xf>
    <xf numFmtId="164"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164"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94" zoomScale="85" zoomScaleNormal="85" workbookViewId="0">
      <selection activeCell="J314" sqref="J314"/>
    </sheetView>
  </sheetViews>
  <sheetFormatPr defaultColWidth="9" defaultRowHeight="14.25" zeroHeight="1"/>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c r="A6" s="42" t="s">
        <v>327</v>
      </c>
      <c r="B6" s="3"/>
      <c r="C6" s="3"/>
      <c r="D6" s="3"/>
      <c r="E6" s="3"/>
      <c r="F6" s="3"/>
      <c r="G6" s="3"/>
      <c r="H6" s="3"/>
      <c r="I6" s="28">
        <v>6000</v>
      </c>
      <c r="J6" s="3"/>
      <c r="K6" s="3"/>
      <c r="L6" s="3"/>
      <c r="M6" s="3"/>
      <c r="N6" s="3"/>
      <c r="O6" s="3"/>
      <c r="P6" s="3"/>
      <c r="Q6" s="3"/>
      <c r="R6" s="3"/>
      <c r="S6" s="3"/>
      <c r="T6" s="3"/>
      <c r="U6" s="3"/>
      <c r="V6" s="3"/>
      <c r="W6" s="3"/>
      <c r="X6" s="3"/>
      <c r="Y6" s="3"/>
      <c r="Z6" s="3"/>
      <c r="AA6" s="3"/>
      <c r="AB6" s="3"/>
      <c r="AC6" s="3"/>
      <c r="AD6" s="3"/>
      <c r="AE6" s="3"/>
    </row>
    <row r="7" spans="1:31">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c r="A13" s="3" t="s">
        <v>290</v>
      </c>
      <c r="B13" s="3"/>
      <c r="C13" s="3"/>
      <c r="D13" s="3"/>
      <c r="E13" s="3"/>
      <c r="F13" s="3"/>
      <c r="G13" s="3"/>
      <c r="H13" s="3"/>
      <c r="I13" s="49">
        <v>325505920</v>
      </c>
      <c r="J13" s="3"/>
      <c r="K13" s="3"/>
      <c r="L13" s="3"/>
      <c r="M13" s="3"/>
      <c r="N13" s="3"/>
      <c r="O13" s="3"/>
      <c r="P13" s="3"/>
      <c r="Q13" s="3"/>
      <c r="R13" s="3"/>
      <c r="S13" s="3"/>
      <c r="T13" s="3"/>
      <c r="U13" s="3"/>
      <c r="V13" s="3"/>
      <c r="W13" s="3"/>
      <c r="X13" s="3"/>
      <c r="Y13" s="3"/>
      <c r="Z13" s="3"/>
      <c r="AA13" s="3"/>
      <c r="AB13" s="3"/>
      <c r="AC13" s="3"/>
      <c r="AD13" s="3"/>
      <c r="AE13" s="3"/>
    </row>
    <row r="14" spans="1:31" ht="28.5" customHeight="1">
      <c r="A14" s="73" t="s">
        <v>210</v>
      </c>
      <c r="B14" s="73"/>
      <c r="C14" s="73"/>
      <c r="D14" s="73"/>
      <c r="E14" s="73"/>
      <c r="F14" s="73"/>
      <c r="G14" s="73"/>
      <c r="H14" s="73"/>
      <c r="I14" s="49">
        <v>0</v>
      </c>
      <c r="J14" s="3"/>
      <c r="K14" s="3"/>
      <c r="L14" s="3"/>
      <c r="M14" s="3"/>
      <c r="N14" s="3"/>
      <c r="O14" s="3"/>
      <c r="P14" s="3"/>
      <c r="Q14" s="3"/>
      <c r="R14" s="3"/>
      <c r="S14" s="3"/>
      <c r="T14" s="3"/>
      <c r="U14" s="3"/>
      <c r="V14" s="3"/>
      <c r="W14" s="3"/>
      <c r="X14" s="3"/>
      <c r="Y14" s="3"/>
      <c r="Z14" s="3"/>
      <c r="AA14" s="3"/>
      <c r="AB14" s="3"/>
      <c r="AC14" s="3"/>
      <c r="AD14" s="3"/>
      <c r="AE14" s="3"/>
    </row>
    <row r="15" spans="1:31">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c r="A17" s="85" t="s">
        <v>142</v>
      </c>
      <c r="B17" s="85"/>
      <c r="C17" s="85"/>
      <c r="D17" s="85"/>
      <c r="E17" s="85"/>
      <c r="F17" s="85"/>
      <c r="G17" s="85"/>
      <c r="H17" s="85"/>
      <c r="I17" s="60"/>
      <c r="J17" s="60"/>
      <c r="K17" s="3"/>
      <c r="L17" s="3"/>
      <c r="M17" s="3"/>
      <c r="N17" s="3"/>
      <c r="O17" s="3"/>
      <c r="P17" s="3"/>
      <c r="Q17" s="3"/>
      <c r="R17" s="3"/>
      <c r="S17" s="3"/>
      <c r="T17" s="3"/>
      <c r="U17" s="3"/>
      <c r="V17" s="3"/>
      <c r="W17" s="3"/>
      <c r="X17" s="3"/>
      <c r="Y17" s="3"/>
      <c r="Z17" s="3"/>
      <c r="AA17" s="3"/>
      <c r="AB17" s="3"/>
      <c r="AC17" s="3"/>
      <c r="AD17" s="3"/>
      <c r="AE17" s="3"/>
    </row>
    <row r="18" spans="1:31">
      <c r="A18" s="85" t="s">
        <v>142</v>
      </c>
      <c r="B18" s="85"/>
      <c r="C18" s="85"/>
      <c r="D18" s="85"/>
      <c r="E18" s="85"/>
      <c r="F18" s="85"/>
      <c r="G18" s="85"/>
      <c r="H18" s="85"/>
      <c r="I18" s="60"/>
      <c r="J18" s="60"/>
      <c r="K18" s="3"/>
      <c r="L18" s="3"/>
      <c r="M18" s="3"/>
      <c r="N18" s="3"/>
      <c r="O18" s="3"/>
      <c r="P18" s="3"/>
      <c r="Q18" s="3"/>
      <c r="R18" s="3"/>
      <c r="S18" s="3"/>
      <c r="T18" s="3"/>
      <c r="U18" s="3"/>
      <c r="V18" s="3"/>
      <c r="W18" s="3"/>
      <c r="X18" s="3"/>
      <c r="Y18" s="3"/>
      <c r="Z18" s="3"/>
      <c r="AA18" s="3"/>
      <c r="AB18" s="3"/>
      <c r="AC18" s="3"/>
      <c r="AD18" s="3"/>
      <c r="AE18" s="3"/>
    </row>
    <row r="19" spans="1:31">
      <c r="A19" s="85" t="s">
        <v>142</v>
      </c>
      <c r="B19" s="85"/>
      <c r="C19" s="85"/>
      <c r="D19" s="85"/>
      <c r="E19" s="85"/>
      <c r="F19" s="85"/>
      <c r="G19" s="85"/>
      <c r="H19" s="85"/>
      <c r="I19" s="60"/>
      <c r="J19" s="60"/>
      <c r="K19" s="3"/>
      <c r="L19" s="3"/>
      <c r="M19" s="3"/>
      <c r="N19" s="3"/>
      <c r="O19" s="3"/>
      <c r="P19" s="3"/>
      <c r="Q19" s="3"/>
      <c r="R19" s="3"/>
      <c r="S19" s="3"/>
      <c r="T19" s="3"/>
      <c r="U19" s="3"/>
      <c r="V19" s="3"/>
      <c r="W19" s="3"/>
      <c r="X19" s="3"/>
      <c r="Y19" s="3"/>
      <c r="Z19" s="3"/>
      <c r="AA19" s="3"/>
      <c r="AB19" s="3"/>
      <c r="AC19" s="3"/>
      <c r="AD19" s="3"/>
      <c r="AE19" s="3"/>
    </row>
    <row r="20" spans="1:31">
      <c r="A20" s="85" t="s">
        <v>142</v>
      </c>
      <c r="B20" s="85"/>
      <c r="C20" s="85"/>
      <c r="D20" s="85"/>
      <c r="E20" s="85"/>
      <c r="F20" s="85"/>
      <c r="G20" s="85"/>
      <c r="H20" s="85"/>
      <c r="I20" s="60"/>
      <c r="J20" s="60"/>
      <c r="K20" s="3"/>
      <c r="L20" s="3"/>
      <c r="M20" s="3"/>
      <c r="N20" s="3"/>
      <c r="O20" s="3"/>
      <c r="P20" s="3"/>
      <c r="Q20" s="3"/>
      <c r="R20" s="3"/>
      <c r="S20" s="3"/>
      <c r="T20" s="3"/>
      <c r="U20" s="3"/>
      <c r="V20" s="3"/>
      <c r="W20" s="3"/>
      <c r="X20" s="3"/>
      <c r="Y20" s="3"/>
      <c r="Z20" s="3"/>
      <c r="AA20" s="3"/>
      <c r="AB20" s="3"/>
      <c r="AC20" s="3"/>
      <c r="AD20" s="3"/>
      <c r="AE20" s="3"/>
    </row>
    <row r="21" spans="1:31">
      <c r="A21" s="85" t="s">
        <v>142</v>
      </c>
      <c r="B21" s="85"/>
      <c r="C21" s="85"/>
      <c r="D21" s="85"/>
      <c r="E21" s="85"/>
      <c r="F21" s="85"/>
      <c r="G21" s="85"/>
      <c r="H21" s="85"/>
      <c r="I21" s="60"/>
      <c r="J21" s="60"/>
      <c r="K21" s="3"/>
      <c r="L21" s="3"/>
      <c r="M21" s="3"/>
      <c r="N21" s="3"/>
      <c r="O21" s="3"/>
      <c r="P21" s="3"/>
      <c r="Q21" s="3"/>
      <c r="R21" s="3"/>
      <c r="S21" s="3"/>
      <c r="T21" s="3"/>
      <c r="U21" s="3"/>
      <c r="V21" s="3"/>
      <c r="W21" s="3"/>
      <c r="X21" s="3"/>
      <c r="Y21" s="3"/>
      <c r="Z21" s="3"/>
      <c r="AA21" s="3"/>
      <c r="AB21" s="3"/>
      <c r="AC21" s="3"/>
      <c r="AD21" s="3"/>
      <c r="AE21" s="3"/>
    </row>
    <row r="22" spans="1:31">
      <c r="A22" s="85" t="s">
        <v>142</v>
      </c>
      <c r="B22" s="85"/>
      <c r="C22" s="85"/>
      <c r="D22" s="85"/>
      <c r="E22" s="85"/>
      <c r="F22" s="85"/>
      <c r="G22" s="85"/>
      <c r="H22" s="85"/>
      <c r="I22" s="60"/>
      <c r="J22" s="60"/>
      <c r="K22" s="3"/>
      <c r="L22" s="3"/>
      <c r="M22" s="3"/>
      <c r="N22" s="3"/>
      <c r="O22" s="3"/>
      <c r="P22" s="3"/>
      <c r="Q22" s="3"/>
      <c r="R22" s="3"/>
      <c r="S22" s="3"/>
      <c r="T22" s="3"/>
      <c r="U22" s="3"/>
      <c r="V22" s="3"/>
      <c r="W22" s="3"/>
      <c r="X22" s="3"/>
      <c r="Y22" s="3"/>
      <c r="Z22" s="3"/>
      <c r="AA22" s="3"/>
      <c r="AB22" s="3"/>
      <c r="AC22" s="3"/>
      <c r="AD22" s="3"/>
      <c r="AE22" s="3"/>
    </row>
    <row r="23" spans="1:31">
      <c r="A23" s="85" t="s">
        <v>142</v>
      </c>
      <c r="B23" s="85"/>
      <c r="C23" s="85"/>
      <c r="D23" s="85"/>
      <c r="E23" s="85"/>
      <c r="F23" s="85"/>
      <c r="G23" s="85"/>
      <c r="H23" s="85"/>
      <c r="I23" s="60"/>
      <c r="J23" s="60"/>
      <c r="K23" s="3"/>
      <c r="L23" s="3"/>
      <c r="M23" s="3"/>
      <c r="N23" s="3"/>
      <c r="O23" s="3"/>
      <c r="P23" s="3"/>
      <c r="Q23" s="3"/>
      <c r="R23" s="3"/>
      <c r="S23" s="3"/>
      <c r="T23" s="3"/>
      <c r="U23" s="3"/>
      <c r="V23" s="3"/>
      <c r="W23" s="3"/>
      <c r="X23" s="3"/>
      <c r="Y23" s="3"/>
      <c r="Z23" s="3"/>
      <c r="AA23" s="3"/>
      <c r="AB23" s="3"/>
      <c r="AC23" s="3"/>
      <c r="AD23" s="3"/>
      <c r="AE23" s="3"/>
    </row>
    <row r="24" spans="1:31">
      <c r="A24" s="85" t="s">
        <v>142</v>
      </c>
      <c r="B24" s="85"/>
      <c r="C24" s="85"/>
      <c r="D24" s="85"/>
      <c r="E24" s="85"/>
      <c r="F24" s="85"/>
      <c r="G24" s="85"/>
      <c r="H24" s="85"/>
      <c r="I24" s="60"/>
      <c r="J24" s="60"/>
      <c r="K24" s="3"/>
      <c r="L24" s="3"/>
      <c r="M24" s="3"/>
      <c r="N24" s="3"/>
      <c r="O24" s="3"/>
      <c r="P24" s="3"/>
      <c r="Q24" s="3"/>
      <c r="R24" s="3"/>
      <c r="S24" s="3"/>
      <c r="T24" s="3"/>
      <c r="U24" s="3"/>
      <c r="V24" s="3"/>
      <c r="W24" s="3"/>
      <c r="X24" s="3"/>
      <c r="Y24" s="3"/>
      <c r="Z24" s="3"/>
      <c r="AA24" s="3"/>
      <c r="AB24" s="3"/>
      <c r="AC24" s="3"/>
      <c r="AD24" s="3"/>
      <c r="AE24" s="3"/>
    </row>
    <row r="25" spans="1:31">
      <c r="A25" s="85" t="s">
        <v>142</v>
      </c>
      <c r="B25" s="85"/>
      <c r="C25" s="85"/>
      <c r="D25" s="85"/>
      <c r="E25" s="85"/>
      <c r="F25" s="85"/>
      <c r="G25" s="85"/>
      <c r="H25" s="85"/>
      <c r="I25" s="60"/>
      <c r="J25" s="60"/>
      <c r="K25" s="3"/>
      <c r="L25" s="3"/>
      <c r="M25" s="3"/>
      <c r="N25" s="3"/>
      <c r="O25" s="3"/>
      <c r="P25" s="3"/>
      <c r="Q25" s="3"/>
      <c r="R25" s="3"/>
      <c r="S25" s="3"/>
      <c r="T25" s="3"/>
      <c r="U25" s="3"/>
      <c r="V25" s="3"/>
      <c r="W25" s="3"/>
      <c r="X25" s="3"/>
      <c r="Y25" s="3"/>
      <c r="Z25" s="3"/>
      <c r="AA25" s="3"/>
      <c r="AB25" s="3"/>
      <c r="AC25" s="3"/>
      <c r="AD25" s="3"/>
      <c r="AE25" s="3"/>
    </row>
    <row r="26" spans="1:31">
      <c r="A26" s="85" t="s">
        <v>142</v>
      </c>
      <c r="B26" s="85"/>
      <c r="C26" s="85"/>
      <c r="D26" s="85"/>
      <c r="E26" s="85"/>
      <c r="F26" s="85"/>
      <c r="G26" s="85"/>
      <c r="H26" s="85"/>
      <c r="I26" s="60"/>
      <c r="J26" s="60"/>
      <c r="K26" s="3"/>
      <c r="L26" s="3"/>
      <c r="M26" s="3"/>
      <c r="N26" s="3"/>
      <c r="O26" s="3"/>
      <c r="P26" s="3"/>
      <c r="Q26" s="3"/>
      <c r="R26" s="3"/>
      <c r="S26" s="3"/>
      <c r="T26" s="3"/>
      <c r="U26" s="3"/>
      <c r="V26" s="3"/>
      <c r="W26" s="3"/>
      <c r="X26" s="3"/>
      <c r="Y26" s="3"/>
      <c r="Z26" s="3"/>
      <c r="AA26" s="3"/>
      <c r="AB26" s="3"/>
      <c r="AC26" s="3"/>
      <c r="AD26" s="3"/>
      <c r="AE26" s="3"/>
    </row>
    <row r="27" spans="1:31">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c r="A28" s="89" t="s">
        <v>320</v>
      </c>
      <c r="B28" s="89"/>
      <c r="C28" s="89"/>
      <c r="D28" s="89"/>
      <c r="E28" s="89"/>
      <c r="F28" s="89"/>
      <c r="G28" s="89"/>
      <c r="H28" s="89"/>
      <c r="I28" s="49">
        <v>577440036</v>
      </c>
      <c r="J28" s="3"/>
      <c r="K28" s="3"/>
      <c r="L28" s="3"/>
      <c r="M28" s="3"/>
      <c r="N28" s="3"/>
      <c r="O28" s="3"/>
      <c r="P28" s="3"/>
      <c r="Q28" s="3"/>
      <c r="R28" s="3"/>
      <c r="S28" s="3"/>
      <c r="T28" s="3"/>
      <c r="U28" s="3"/>
      <c r="V28" s="3"/>
      <c r="W28" s="3"/>
      <c r="X28" s="3"/>
      <c r="Y28" s="3"/>
      <c r="Z28" s="3"/>
      <c r="AA28" s="3"/>
      <c r="AB28" s="3"/>
      <c r="AC28" s="3"/>
      <c r="AD28" s="3"/>
      <c r="AE28" s="3"/>
    </row>
    <row r="29" spans="1:31">
      <c r="A29" s="62" t="s">
        <v>321</v>
      </c>
      <c r="B29" s="62"/>
      <c r="C29" s="62"/>
      <c r="D29" s="62"/>
      <c r="E29" s="62"/>
      <c r="F29" s="62"/>
      <c r="G29" s="62"/>
      <c r="H29" s="62"/>
      <c r="I29" s="49">
        <v>217810340</v>
      </c>
      <c r="J29" s="3"/>
      <c r="K29" s="3"/>
      <c r="L29" s="3"/>
      <c r="M29" s="3"/>
      <c r="N29" s="3"/>
      <c r="O29" s="3"/>
      <c r="P29" s="3"/>
      <c r="Q29" s="3"/>
      <c r="R29" s="3"/>
      <c r="S29" s="3"/>
      <c r="T29" s="3"/>
      <c r="U29" s="3"/>
      <c r="V29" s="3"/>
      <c r="W29" s="3"/>
      <c r="X29" s="3"/>
      <c r="Y29" s="3"/>
      <c r="Z29" s="3"/>
      <c r="AA29" s="3"/>
      <c r="AB29" s="3"/>
      <c r="AC29" s="3"/>
      <c r="AD29" s="3"/>
      <c r="AE29" s="3"/>
    </row>
    <row r="30" spans="1:31">
      <c r="A30" s="62" t="s">
        <v>322</v>
      </c>
      <c r="B30" s="62"/>
      <c r="C30" s="62"/>
      <c r="D30" s="62"/>
      <c r="E30" s="62"/>
      <c r="F30" s="62"/>
      <c r="G30" s="62"/>
      <c r="H30" s="62"/>
      <c r="I30" s="49">
        <v>236590072</v>
      </c>
      <c r="J30" s="3"/>
      <c r="K30" s="3"/>
      <c r="L30" s="3"/>
      <c r="M30" s="3"/>
      <c r="N30" s="3"/>
      <c r="O30" s="3"/>
      <c r="P30" s="3"/>
      <c r="Q30" s="3"/>
      <c r="R30" s="3"/>
      <c r="S30" s="3"/>
      <c r="T30" s="3"/>
      <c r="U30" s="3"/>
      <c r="V30" s="3"/>
      <c r="W30" s="3"/>
      <c r="X30" s="3"/>
      <c r="Y30" s="3"/>
      <c r="Z30" s="3"/>
      <c r="AA30" s="3"/>
      <c r="AB30" s="3"/>
      <c r="AC30" s="3"/>
      <c r="AD30" s="3"/>
      <c r="AE30" s="3"/>
    </row>
    <row r="31" spans="1:31">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c r="A32" s="74" t="s">
        <v>291</v>
      </c>
      <c r="B32" s="74"/>
      <c r="C32" s="74"/>
      <c r="D32" s="74"/>
      <c r="E32" s="74"/>
      <c r="F32" s="74"/>
      <c r="G32" s="74"/>
      <c r="H32" s="74"/>
      <c r="I32" s="49">
        <v>141190000</v>
      </c>
      <c r="J32" s="3"/>
      <c r="K32" s="3"/>
      <c r="L32" s="3"/>
      <c r="M32" s="3"/>
      <c r="N32" s="3"/>
      <c r="O32" s="3"/>
      <c r="P32" s="3"/>
      <c r="Q32" s="3"/>
      <c r="R32" s="3"/>
      <c r="S32" s="3"/>
      <c r="T32" s="3"/>
      <c r="U32" s="3"/>
      <c r="V32" s="3"/>
      <c r="W32" s="3"/>
      <c r="X32" s="3"/>
      <c r="Y32" s="3"/>
      <c r="Z32" s="3"/>
      <c r="AA32" s="3"/>
      <c r="AB32" s="3"/>
      <c r="AC32" s="3"/>
      <c r="AD32" s="3"/>
      <c r="AE32" s="3"/>
    </row>
    <row r="33" spans="1:31">
      <c r="A33" s="74" t="s">
        <v>207</v>
      </c>
      <c r="B33" s="74"/>
      <c r="C33" s="74"/>
      <c r="D33" s="74"/>
      <c r="E33" s="74"/>
      <c r="F33" s="74"/>
      <c r="G33" s="74"/>
      <c r="H33" s="74"/>
      <c r="I33" s="49">
        <v>42355521</v>
      </c>
      <c r="J33" s="3"/>
      <c r="K33" s="3"/>
      <c r="L33" s="3"/>
      <c r="M33" s="3"/>
      <c r="N33" s="3"/>
      <c r="O33" s="3"/>
      <c r="P33" s="3"/>
      <c r="Q33" s="3"/>
      <c r="R33" s="3"/>
      <c r="S33" s="3"/>
      <c r="T33" s="3"/>
      <c r="U33" s="3"/>
      <c r="V33" s="3"/>
      <c r="W33" s="3"/>
      <c r="X33" s="3"/>
      <c r="Y33" s="3"/>
      <c r="Z33" s="3"/>
      <c r="AA33" s="3"/>
      <c r="AB33" s="3"/>
      <c r="AC33" s="3"/>
      <c r="AD33" s="3"/>
      <c r="AE33" s="3"/>
    </row>
    <row r="34" spans="1:31">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c r="A36" s="74" t="s">
        <v>209</v>
      </c>
      <c r="B36" s="74"/>
      <c r="C36" s="74"/>
      <c r="D36" s="74"/>
      <c r="E36" s="74"/>
      <c r="F36" s="74"/>
      <c r="G36" s="74"/>
      <c r="H36" s="74"/>
      <c r="I36" s="49">
        <v>0</v>
      </c>
      <c r="J36" s="3"/>
      <c r="K36" s="3"/>
      <c r="L36" s="3"/>
      <c r="M36" s="3"/>
      <c r="N36" s="3"/>
      <c r="O36" s="3"/>
      <c r="P36" s="3"/>
      <c r="Q36" s="3"/>
      <c r="R36" s="3"/>
      <c r="S36" s="3"/>
      <c r="T36" s="3"/>
      <c r="U36" s="3"/>
      <c r="V36" s="3"/>
      <c r="W36" s="3"/>
      <c r="X36" s="3"/>
      <c r="Y36" s="3"/>
      <c r="Z36" s="3"/>
      <c r="AA36" s="3"/>
      <c r="AB36" s="3"/>
      <c r="AC36" s="3"/>
      <c r="AD36" s="3"/>
      <c r="AE36" s="3"/>
    </row>
    <row r="37" spans="1:31" ht="1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c r="A38" s="85" t="s">
        <v>142</v>
      </c>
      <c r="B38" s="85"/>
      <c r="C38" s="85"/>
      <c r="D38" s="85"/>
      <c r="E38" s="85"/>
      <c r="F38" s="85"/>
      <c r="G38" s="85"/>
      <c r="H38" s="85"/>
      <c r="I38" s="60"/>
      <c r="J38" s="60"/>
      <c r="K38" s="3"/>
      <c r="L38" s="3"/>
      <c r="M38" s="3"/>
      <c r="N38" s="3"/>
      <c r="O38" s="3"/>
      <c r="P38" s="3"/>
      <c r="Q38" s="3"/>
      <c r="R38" s="3"/>
      <c r="S38" s="3"/>
      <c r="T38" s="3"/>
      <c r="U38" s="3"/>
      <c r="V38" s="3"/>
      <c r="W38" s="3"/>
      <c r="X38" s="3"/>
      <c r="Y38" s="3"/>
      <c r="Z38" s="3"/>
      <c r="AA38" s="3"/>
      <c r="AB38" s="3"/>
      <c r="AC38" s="3"/>
      <c r="AD38" s="3"/>
      <c r="AE38" s="3"/>
    </row>
    <row r="39" spans="1:31">
      <c r="A39" s="85" t="s">
        <v>142</v>
      </c>
      <c r="B39" s="85"/>
      <c r="C39" s="85"/>
      <c r="D39" s="85"/>
      <c r="E39" s="85"/>
      <c r="F39" s="85"/>
      <c r="G39" s="85"/>
      <c r="H39" s="85"/>
      <c r="I39" s="60"/>
      <c r="J39" s="60"/>
      <c r="K39" s="3"/>
      <c r="L39" s="3"/>
      <c r="M39" s="3"/>
      <c r="N39" s="3"/>
      <c r="O39" s="3"/>
      <c r="P39" s="3"/>
      <c r="Q39" s="3"/>
      <c r="R39" s="3"/>
      <c r="S39" s="3"/>
      <c r="T39" s="3"/>
      <c r="U39" s="3"/>
      <c r="V39" s="3"/>
      <c r="W39" s="3"/>
      <c r="X39" s="3"/>
      <c r="Y39" s="3"/>
      <c r="Z39" s="3"/>
      <c r="AA39" s="3"/>
      <c r="AB39" s="3"/>
      <c r="AC39" s="3"/>
      <c r="AD39" s="3"/>
      <c r="AE39" s="3"/>
    </row>
    <row r="40" spans="1:31">
      <c r="A40" s="85" t="s">
        <v>142</v>
      </c>
      <c r="B40" s="85"/>
      <c r="C40" s="85"/>
      <c r="D40" s="85"/>
      <c r="E40" s="85"/>
      <c r="F40" s="85"/>
      <c r="G40" s="85"/>
      <c r="H40" s="85"/>
      <c r="I40" s="60"/>
      <c r="J40" s="60"/>
      <c r="K40" s="3"/>
      <c r="L40" s="3"/>
      <c r="M40" s="3"/>
      <c r="N40" s="3"/>
      <c r="O40" s="3"/>
      <c r="P40" s="3"/>
      <c r="Q40" s="3"/>
      <c r="R40" s="3"/>
      <c r="S40" s="3"/>
      <c r="T40" s="3"/>
      <c r="U40" s="3"/>
      <c r="V40" s="3"/>
      <c r="W40" s="3"/>
      <c r="X40" s="3"/>
      <c r="Y40" s="3"/>
      <c r="Z40" s="3"/>
      <c r="AA40" s="3"/>
      <c r="AB40" s="3"/>
      <c r="AC40" s="3"/>
      <c r="AD40" s="3"/>
      <c r="AE40" s="3"/>
    </row>
    <row r="41" spans="1:31">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c r="A46" s="95" t="s">
        <v>292</v>
      </c>
      <c r="B46" s="95"/>
      <c r="C46" s="95"/>
      <c r="D46" s="95"/>
      <c r="E46" s="95"/>
      <c r="F46" s="95"/>
      <c r="G46" s="95"/>
      <c r="H46" s="95"/>
      <c r="I46" s="49">
        <v>893604199</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c r="A48" s="95" t="s">
        <v>294</v>
      </c>
      <c r="B48" s="95"/>
      <c r="C48" s="95"/>
      <c r="D48" s="95"/>
      <c r="E48" s="95"/>
      <c r="F48" s="95"/>
      <c r="G48" s="95"/>
      <c r="H48" s="95"/>
      <c r="I48" s="49">
        <v>1342585922</v>
      </c>
      <c r="J48" s="3"/>
      <c r="K48" s="3"/>
      <c r="L48" s="3"/>
      <c r="M48" s="3"/>
      <c r="N48" s="3"/>
      <c r="O48" s="3"/>
      <c r="P48" s="3"/>
      <c r="Q48" s="3"/>
      <c r="R48" s="3"/>
      <c r="S48" s="3"/>
      <c r="T48" s="3"/>
      <c r="U48" s="3"/>
      <c r="V48" s="3"/>
      <c r="W48" s="3"/>
      <c r="X48" s="3"/>
      <c r="Y48" s="3"/>
      <c r="Z48" s="3"/>
      <c r="AA48" s="3"/>
      <c r="AB48" s="3"/>
      <c r="AC48" s="3"/>
      <c r="AD48" s="3"/>
      <c r="AE48" s="3"/>
    </row>
    <row r="49" spans="1:31" ht="24.6" customHeight="1">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c r="A50" s="95" t="s">
        <v>295</v>
      </c>
      <c r="B50" s="95"/>
      <c r="C50" s="95"/>
      <c r="D50" s="95"/>
      <c r="E50" s="95"/>
      <c r="F50" s="95"/>
      <c r="G50" s="95"/>
      <c r="H50" s="95"/>
      <c r="I50" s="49">
        <v>66711261</v>
      </c>
      <c r="J50" s="3"/>
      <c r="K50" s="3"/>
      <c r="L50" s="3"/>
      <c r="M50" s="3"/>
      <c r="N50" s="3"/>
      <c r="O50" s="3"/>
      <c r="P50" s="3"/>
      <c r="Q50" s="3"/>
      <c r="R50" s="3"/>
      <c r="S50" s="3"/>
      <c r="T50" s="3"/>
      <c r="U50" s="3"/>
      <c r="V50" s="3"/>
      <c r="W50" s="3"/>
      <c r="X50" s="3"/>
      <c r="Y50" s="3"/>
      <c r="Z50" s="3"/>
      <c r="AA50" s="3"/>
      <c r="AB50" s="3"/>
      <c r="AC50" s="3"/>
      <c r="AD50" s="3"/>
      <c r="AE50" s="3"/>
    </row>
    <row r="51" spans="1:31" ht="29.25" customHeight="1">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c r="A52" s="90" t="s">
        <v>297</v>
      </c>
      <c r="B52" s="90"/>
      <c r="C52" s="90"/>
      <c r="D52" s="90"/>
      <c r="E52" s="90"/>
      <c r="F52" s="90"/>
      <c r="G52" s="90"/>
      <c r="H52" s="90"/>
      <c r="I52" s="49">
        <v>40856611</v>
      </c>
      <c r="J52" s="3"/>
      <c r="K52" s="3"/>
      <c r="L52" s="3"/>
      <c r="M52" s="3"/>
      <c r="N52" s="3"/>
      <c r="O52" s="3"/>
      <c r="P52" s="3"/>
      <c r="Q52" s="3"/>
      <c r="R52" s="3"/>
      <c r="S52" s="3"/>
      <c r="T52" s="3"/>
      <c r="U52" s="3"/>
      <c r="V52" s="3"/>
      <c r="W52" s="3"/>
      <c r="X52" s="3"/>
      <c r="Y52" s="3"/>
      <c r="Z52" s="3"/>
      <c r="AA52" s="3"/>
      <c r="AB52" s="3"/>
      <c r="AC52" s="3"/>
      <c r="AD52" s="3"/>
      <c r="AE52" s="3"/>
    </row>
    <row r="53" spans="1:31">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c r="A55" s="91" t="s">
        <v>280</v>
      </c>
      <c r="B55" s="91"/>
      <c r="C55" s="91"/>
      <c r="D55" s="91"/>
      <c r="E55" s="91"/>
      <c r="F55" s="91"/>
      <c r="G55" s="91"/>
      <c r="H55" s="91"/>
      <c r="I55" s="49">
        <v>1586294175</v>
      </c>
      <c r="J55" s="3"/>
      <c r="K55" s="3"/>
      <c r="L55" s="3"/>
      <c r="M55" s="3"/>
      <c r="N55" s="3"/>
      <c r="O55" s="3"/>
      <c r="P55" s="3"/>
      <c r="Q55" s="3"/>
      <c r="R55" s="3"/>
      <c r="S55" s="3"/>
      <c r="T55" s="3"/>
      <c r="U55" s="3"/>
      <c r="V55" s="3"/>
      <c r="W55" s="3"/>
      <c r="X55" s="3"/>
      <c r="Y55" s="3"/>
      <c r="Z55" s="3"/>
      <c r="AA55" s="3"/>
      <c r="AB55" s="3"/>
      <c r="AC55" s="3"/>
      <c r="AD55" s="3"/>
      <c r="AE55" s="3"/>
    </row>
    <row r="56" spans="1:31">
      <c r="A56" s="61" t="s">
        <v>312</v>
      </c>
      <c r="B56" s="61"/>
      <c r="C56" s="61"/>
      <c r="D56" s="61"/>
      <c r="E56" s="61"/>
      <c r="F56" s="61"/>
      <c r="G56" s="61"/>
      <c r="H56" s="61"/>
      <c r="I56" s="49">
        <v>1285579088</v>
      </c>
      <c r="J56" s="3"/>
      <c r="K56" s="3"/>
      <c r="L56" s="3"/>
      <c r="M56" s="3"/>
      <c r="N56" s="3"/>
      <c r="O56" s="3"/>
      <c r="P56" s="3"/>
      <c r="Q56" s="3"/>
      <c r="R56" s="3"/>
      <c r="S56" s="3"/>
      <c r="T56" s="3"/>
      <c r="U56" s="3"/>
      <c r="V56" s="3"/>
      <c r="W56" s="3"/>
      <c r="X56" s="3"/>
      <c r="Y56" s="3"/>
      <c r="Z56" s="3"/>
      <c r="AA56" s="3"/>
      <c r="AB56" s="3"/>
      <c r="AC56" s="3"/>
      <c r="AD56" s="3"/>
      <c r="AE56" s="3"/>
    </row>
    <row r="57" spans="1:31">
      <c r="A57" s="61" t="s">
        <v>313</v>
      </c>
      <c r="B57" s="61"/>
      <c r="C57" s="61"/>
      <c r="D57" s="61"/>
      <c r="E57" s="61"/>
      <c r="F57" s="61"/>
      <c r="G57" s="61"/>
      <c r="H57" s="61"/>
      <c r="I57" s="49">
        <v>1244046266.0860004</v>
      </c>
      <c r="J57" s="3"/>
      <c r="K57" s="3"/>
      <c r="L57" s="3"/>
      <c r="M57" s="3"/>
      <c r="N57" s="3"/>
      <c r="O57" s="3"/>
      <c r="P57" s="3"/>
      <c r="Q57" s="3"/>
      <c r="R57" s="3"/>
      <c r="S57" s="3"/>
      <c r="T57" s="3"/>
      <c r="U57" s="3"/>
      <c r="V57" s="3"/>
      <c r="W57" s="3"/>
      <c r="X57" s="3"/>
      <c r="Y57" s="3"/>
      <c r="Z57" s="3"/>
      <c r="AA57" s="3"/>
      <c r="AB57" s="3"/>
      <c r="AC57" s="3"/>
      <c r="AD57" s="3"/>
      <c r="AE57" s="3"/>
    </row>
    <row r="58" spans="1:31">
      <c r="A58" s="61" t="s">
        <v>314</v>
      </c>
      <c r="B58" s="61"/>
      <c r="C58" s="61"/>
      <c r="D58" s="61"/>
      <c r="E58" s="61"/>
      <c r="F58" s="61"/>
      <c r="G58" s="61"/>
      <c r="H58" s="61"/>
      <c r="I58" s="49">
        <v>1225024506.6630008</v>
      </c>
      <c r="J58" s="3"/>
      <c r="K58" s="3"/>
      <c r="L58" s="3"/>
      <c r="M58" s="3"/>
      <c r="N58" s="3"/>
      <c r="O58" s="3"/>
      <c r="P58" s="3"/>
      <c r="Q58" s="3"/>
      <c r="R58" s="3"/>
      <c r="S58" s="3"/>
      <c r="T58" s="3"/>
      <c r="U58" s="3"/>
      <c r="V58" s="3"/>
      <c r="W58" s="3"/>
      <c r="X58" s="3"/>
      <c r="Y58" s="3"/>
      <c r="Z58" s="3"/>
      <c r="AA58" s="3"/>
      <c r="AB58" s="3"/>
      <c r="AC58" s="3"/>
      <c r="AD58" s="3"/>
      <c r="AE58" s="3"/>
    </row>
    <row r="59" spans="1:31">
      <c r="A59" s="61" t="s">
        <v>315</v>
      </c>
      <c r="B59" s="61"/>
      <c r="C59" s="61"/>
      <c r="D59" s="61"/>
      <c r="E59" s="61"/>
      <c r="F59" s="61"/>
      <c r="G59" s="61"/>
      <c r="H59" s="61"/>
      <c r="I59" s="49">
        <v>1226796389.5930033</v>
      </c>
      <c r="J59" s="3"/>
      <c r="K59" s="3"/>
      <c r="L59" s="3"/>
      <c r="M59" s="3"/>
      <c r="N59" s="3"/>
      <c r="O59" s="3"/>
      <c r="P59" s="3"/>
      <c r="Q59" s="3"/>
      <c r="R59" s="3"/>
      <c r="S59" s="3"/>
      <c r="T59" s="3"/>
      <c r="U59" s="3"/>
      <c r="V59" s="3"/>
      <c r="W59" s="3"/>
      <c r="X59" s="3"/>
      <c r="Y59" s="3"/>
      <c r="Z59" s="3"/>
      <c r="AA59" s="3"/>
      <c r="AB59" s="3"/>
      <c r="AC59" s="3"/>
      <c r="AD59" s="3"/>
      <c r="AE59" s="3"/>
    </row>
    <row r="60" spans="1:31">
      <c r="A60" s="61" t="s">
        <v>316</v>
      </c>
      <c r="B60" s="61"/>
      <c r="C60" s="61"/>
      <c r="D60" s="61"/>
      <c r="E60" s="61"/>
      <c r="F60" s="61"/>
      <c r="G60" s="61"/>
      <c r="H60" s="61"/>
      <c r="I60" s="49">
        <v>1269377473.8920004</v>
      </c>
      <c r="J60" s="3"/>
      <c r="K60" s="3"/>
      <c r="L60" s="3"/>
      <c r="M60" s="3"/>
      <c r="N60" s="3"/>
      <c r="O60" s="3"/>
      <c r="P60" s="3"/>
      <c r="Q60" s="3"/>
      <c r="R60" s="3"/>
      <c r="S60" s="3"/>
      <c r="T60" s="3"/>
      <c r="U60" s="3"/>
      <c r="V60" s="3"/>
      <c r="W60" s="3"/>
      <c r="X60" s="3"/>
      <c r="Y60" s="3"/>
      <c r="Z60" s="3"/>
      <c r="AA60" s="3"/>
      <c r="AB60" s="3"/>
      <c r="AC60" s="3"/>
      <c r="AD60" s="3"/>
      <c r="AE60" s="3"/>
    </row>
    <row r="61" spans="1:31">
      <c r="A61" s="61" t="s">
        <v>317</v>
      </c>
      <c r="B61" s="61"/>
      <c r="C61" s="61"/>
      <c r="D61" s="61"/>
      <c r="E61" s="61"/>
      <c r="F61" s="61"/>
      <c r="G61" s="61"/>
      <c r="H61" s="61"/>
      <c r="I61" s="49">
        <v>1218300206.6319995</v>
      </c>
      <c r="J61" s="3"/>
      <c r="K61" s="3"/>
      <c r="L61" s="3"/>
      <c r="M61" s="3"/>
      <c r="N61" s="3"/>
      <c r="O61" s="3"/>
      <c r="P61" s="3"/>
      <c r="Q61" s="3"/>
      <c r="R61" s="3"/>
      <c r="S61" s="3"/>
      <c r="T61" s="3"/>
      <c r="U61" s="3"/>
      <c r="V61" s="3"/>
      <c r="W61" s="3"/>
      <c r="X61" s="3"/>
      <c r="Y61" s="3"/>
      <c r="Z61" s="3"/>
      <c r="AA61" s="3"/>
      <c r="AB61" s="3"/>
      <c r="AC61" s="3"/>
      <c r="AD61" s="3"/>
      <c r="AE61" s="3"/>
    </row>
    <row r="62" spans="1:31">
      <c r="A62" s="61" t="s">
        <v>318</v>
      </c>
      <c r="B62" s="61"/>
      <c r="C62" s="61"/>
      <c r="D62" s="61"/>
      <c r="E62" s="61"/>
      <c r="F62" s="61"/>
      <c r="G62" s="61"/>
      <c r="H62" s="61"/>
      <c r="I62" s="49">
        <v>1181636356.059</v>
      </c>
      <c r="J62" s="3"/>
      <c r="K62" s="3"/>
      <c r="L62" s="3"/>
      <c r="M62" s="3"/>
      <c r="N62" s="3"/>
      <c r="O62" s="3"/>
      <c r="P62" s="3"/>
      <c r="Q62" s="3"/>
      <c r="R62" s="3"/>
      <c r="S62" s="3"/>
      <c r="T62" s="3"/>
      <c r="U62" s="3"/>
      <c r="V62" s="3"/>
      <c r="W62" s="3"/>
      <c r="X62" s="3"/>
      <c r="Y62" s="3"/>
      <c r="Z62" s="3"/>
      <c r="AA62" s="3"/>
      <c r="AB62" s="3"/>
      <c r="AC62" s="3"/>
      <c r="AD62" s="3"/>
      <c r="AE62" s="3"/>
    </row>
    <row r="63" spans="1:31">
      <c r="A63" s="61" t="s">
        <v>319</v>
      </c>
      <c r="B63" s="61"/>
      <c r="C63" s="61"/>
      <c r="D63" s="61"/>
      <c r="E63" s="61"/>
      <c r="F63" s="61"/>
      <c r="G63" s="61"/>
      <c r="H63" s="61"/>
      <c r="I63" s="49">
        <v>1234669605.072994</v>
      </c>
      <c r="J63" s="3"/>
      <c r="K63" s="3"/>
      <c r="L63" s="3"/>
      <c r="M63" s="3"/>
      <c r="N63" s="3"/>
      <c r="O63" s="3"/>
      <c r="P63" s="3"/>
      <c r="Q63" s="3"/>
      <c r="R63" s="3"/>
      <c r="S63" s="3"/>
      <c r="T63" s="3"/>
      <c r="U63" s="3"/>
      <c r="V63" s="3"/>
      <c r="W63" s="3"/>
      <c r="X63" s="3"/>
      <c r="Y63" s="3"/>
      <c r="Z63" s="3"/>
      <c r="AA63" s="3"/>
      <c r="AB63" s="3"/>
      <c r="AC63" s="3"/>
      <c r="AD63" s="3"/>
      <c r="AE63" s="3"/>
    </row>
    <row r="64" spans="1:31">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c r="A65" s="92" t="s">
        <v>298</v>
      </c>
      <c r="B65" s="92"/>
      <c r="C65" s="92"/>
      <c r="D65" s="92"/>
      <c r="E65" s="92"/>
      <c r="F65" s="92"/>
      <c r="G65" s="92"/>
      <c r="H65" s="92"/>
      <c r="I65" s="49">
        <v>53720091</v>
      </c>
      <c r="J65" s="3"/>
      <c r="K65" s="3"/>
      <c r="L65" s="3"/>
      <c r="M65" s="3"/>
      <c r="N65" s="3"/>
      <c r="O65" s="3"/>
      <c r="P65" s="3"/>
      <c r="Q65" s="3"/>
      <c r="R65" s="3"/>
      <c r="S65" s="3"/>
      <c r="T65" s="3"/>
      <c r="U65" s="3"/>
      <c r="V65" s="3"/>
      <c r="W65" s="3"/>
      <c r="X65" s="3"/>
      <c r="Y65" s="3"/>
      <c r="Z65" s="3"/>
      <c r="AA65" s="3"/>
      <c r="AB65" s="3"/>
      <c r="AC65" s="3"/>
      <c r="AD65" s="3"/>
      <c r="AE65" s="3"/>
    </row>
    <row r="66" spans="1:31" ht="30.75" customHeight="1">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c r="A67" s="93" t="s">
        <v>300</v>
      </c>
      <c r="B67" s="93"/>
      <c r="C67" s="93"/>
      <c r="D67" s="93"/>
      <c r="E67" s="93"/>
      <c r="F67" s="93"/>
      <c r="G67" s="93"/>
      <c r="H67" s="93"/>
      <c r="I67" s="49">
        <v>55182048</v>
      </c>
      <c r="J67" s="3"/>
      <c r="K67" s="3"/>
      <c r="L67" s="3"/>
      <c r="M67" s="3"/>
      <c r="N67" s="3"/>
      <c r="O67" s="3"/>
      <c r="P67" s="3"/>
      <c r="Q67" s="3"/>
      <c r="R67" s="3"/>
      <c r="S67" s="3"/>
      <c r="T67" s="3"/>
      <c r="U67" s="3"/>
      <c r="V67" s="3"/>
      <c r="W67" s="3"/>
      <c r="X67" s="3"/>
      <c r="Y67" s="3"/>
      <c r="Z67" s="3"/>
      <c r="AA67" s="3"/>
      <c r="AB67" s="3"/>
      <c r="AC67" s="3"/>
      <c r="AD67" s="3"/>
      <c r="AE67" s="3"/>
    </row>
    <row r="68" spans="1:31">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c r="A70" s="76" t="s">
        <v>339</v>
      </c>
      <c r="B70" s="76"/>
      <c r="C70" s="76"/>
      <c r="D70" s="76"/>
      <c r="E70" s="76"/>
      <c r="F70" s="76"/>
      <c r="G70" s="76"/>
      <c r="H70" s="76"/>
      <c r="I70" s="49">
        <f>155728-I71</f>
        <v>155659</v>
      </c>
      <c r="J70" s="3"/>
      <c r="K70" s="3"/>
      <c r="L70" s="3"/>
      <c r="M70" s="3"/>
      <c r="N70" s="3"/>
      <c r="O70" s="3"/>
      <c r="P70" s="3"/>
      <c r="Q70" s="3"/>
      <c r="R70" s="3"/>
      <c r="S70" s="3"/>
      <c r="T70" s="3"/>
      <c r="U70" s="3"/>
      <c r="V70" s="3"/>
      <c r="W70" s="3"/>
      <c r="X70" s="3"/>
      <c r="Y70" s="3"/>
      <c r="Z70" s="3"/>
      <c r="AA70" s="3"/>
      <c r="AB70" s="3"/>
      <c r="AC70" s="3"/>
      <c r="AD70" s="3"/>
      <c r="AE70" s="3"/>
    </row>
    <row r="71" spans="1:31">
      <c r="A71" s="76" t="s">
        <v>336</v>
      </c>
      <c r="B71" s="76"/>
      <c r="C71" s="76"/>
      <c r="D71" s="76"/>
      <c r="E71" s="76"/>
      <c r="F71" s="76"/>
      <c r="G71" s="76"/>
      <c r="H71" s="76"/>
      <c r="I71" s="49">
        <v>69</v>
      </c>
      <c r="J71" s="3"/>
      <c r="K71" s="3"/>
      <c r="L71" s="3"/>
      <c r="M71" s="3"/>
      <c r="N71" s="3"/>
      <c r="O71" s="3"/>
      <c r="P71" s="3"/>
      <c r="Q71" s="3"/>
      <c r="R71" s="3"/>
      <c r="S71" s="3"/>
      <c r="T71" s="3"/>
      <c r="U71" s="3"/>
      <c r="V71" s="3"/>
      <c r="W71" s="3"/>
      <c r="X71" s="3"/>
      <c r="Y71" s="3"/>
      <c r="Z71" s="3"/>
      <c r="AA71" s="3"/>
      <c r="AB71" s="3"/>
      <c r="AC71" s="3"/>
      <c r="AD71" s="3"/>
      <c r="AE71" s="3"/>
    </row>
    <row r="72" spans="1:31">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c r="A73" s="76" t="s">
        <v>342</v>
      </c>
      <c r="B73" s="76"/>
      <c r="C73" s="76"/>
      <c r="D73" s="76"/>
      <c r="E73" s="76"/>
      <c r="F73" s="76"/>
      <c r="G73" s="76"/>
      <c r="H73" s="76"/>
      <c r="I73" s="49">
        <f>2821+87-10</f>
        <v>2898</v>
      </c>
      <c r="J73" s="3"/>
      <c r="K73" s="3"/>
      <c r="L73" s="3"/>
      <c r="M73" s="3"/>
      <c r="N73" s="3"/>
      <c r="O73" s="3"/>
      <c r="P73" s="3"/>
      <c r="Q73" s="3"/>
      <c r="R73" s="3"/>
      <c r="S73" s="3"/>
      <c r="T73" s="3"/>
      <c r="U73" s="3"/>
      <c r="V73" s="3"/>
      <c r="W73" s="3"/>
      <c r="X73" s="3"/>
      <c r="Y73" s="3"/>
      <c r="Z73" s="3"/>
      <c r="AA73" s="3"/>
      <c r="AB73" s="3"/>
      <c r="AC73" s="3"/>
      <c r="AD73" s="3"/>
      <c r="AE73" s="3"/>
    </row>
    <row r="74" spans="1:31">
      <c r="A74" s="105" t="s">
        <v>337</v>
      </c>
      <c r="B74" s="105"/>
      <c r="C74" s="105"/>
      <c r="D74" s="105"/>
      <c r="E74" s="105"/>
      <c r="F74" s="105"/>
      <c r="G74" s="105"/>
      <c r="H74" s="105"/>
      <c r="I74" s="49">
        <v>10</v>
      </c>
      <c r="J74" s="3"/>
      <c r="K74" s="3"/>
      <c r="L74" s="3"/>
      <c r="M74" s="3"/>
      <c r="N74" s="3"/>
      <c r="O74" s="3"/>
      <c r="P74" s="3"/>
      <c r="Q74" s="3"/>
      <c r="R74" s="3"/>
      <c r="S74" s="3"/>
      <c r="T74" s="3"/>
      <c r="U74" s="3"/>
      <c r="V74" s="3"/>
      <c r="W74" s="3"/>
      <c r="X74" s="3"/>
      <c r="Y74" s="3"/>
      <c r="Z74" s="3"/>
      <c r="AA74" s="3"/>
      <c r="AB74" s="3"/>
      <c r="AC74" s="3"/>
      <c r="AD74" s="3"/>
      <c r="AE74" s="3"/>
    </row>
    <row r="75" spans="1:31">
      <c r="A75" s="76" t="s">
        <v>341</v>
      </c>
      <c r="B75" s="76"/>
      <c r="C75" s="76"/>
      <c r="D75" s="76"/>
      <c r="E75" s="76"/>
      <c r="F75" s="76"/>
      <c r="G75" s="76"/>
      <c r="H75" s="76"/>
      <c r="I75" s="49">
        <f>154901-I76</f>
        <v>154832</v>
      </c>
      <c r="J75" s="3"/>
      <c r="K75" s="3"/>
      <c r="L75" s="3"/>
      <c r="M75" s="3"/>
      <c r="N75" s="3"/>
      <c r="O75" s="3"/>
      <c r="P75" s="3"/>
      <c r="Q75" s="3"/>
      <c r="R75" s="3"/>
      <c r="S75" s="3"/>
      <c r="T75" s="3"/>
      <c r="U75" s="3"/>
      <c r="V75" s="3"/>
      <c r="W75" s="3"/>
      <c r="X75" s="3"/>
      <c r="Y75" s="3"/>
      <c r="Z75" s="3"/>
      <c r="AA75" s="3"/>
      <c r="AB75" s="3"/>
      <c r="AC75" s="3"/>
      <c r="AD75" s="3"/>
      <c r="AE75" s="3"/>
    </row>
    <row r="76" spans="1:31">
      <c r="A76" s="76" t="s">
        <v>340</v>
      </c>
      <c r="B76" s="76"/>
      <c r="C76" s="76"/>
      <c r="D76" s="76"/>
      <c r="E76" s="76"/>
      <c r="F76" s="76"/>
      <c r="G76" s="76"/>
      <c r="H76" s="76"/>
      <c r="I76" s="49">
        <v>69</v>
      </c>
      <c r="J76" s="3"/>
      <c r="K76" s="3"/>
      <c r="L76" s="3"/>
      <c r="M76" s="3"/>
      <c r="N76" s="3"/>
      <c r="O76" s="3"/>
      <c r="P76" s="3"/>
      <c r="Q76" s="3"/>
      <c r="R76" s="3"/>
      <c r="S76" s="3"/>
      <c r="T76" s="3"/>
      <c r="U76" s="3"/>
      <c r="V76" s="3"/>
      <c r="W76" s="3"/>
      <c r="X76" s="3"/>
      <c r="Y76" s="3"/>
      <c r="Z76" s="3"/>
      <c r="AA76" s="3"/>
      <c r="AB76" s="3"/>
      <c r="AC76" s="3"/>
      <c r="AD76" s="3"/>
      <c r="AE76" s="3"/>
    </row>
    <row r="77" spans="1:31">
      <c r="A77" s="70" t="s">
        <v>343</v>
      </c>
      <c r="B77" s="70"/>
      <c r="C77" s="70"/>
      <c r="D77" s="70"/>
      <c r="E77" s="70"/>
      <c r="F77" s="70"/>
      <c r="G77" s="70"/>
      <c r="H77" s="70"/>
      <c r="I77" s="49">
        <v>2845</v>
      </c>
      <c r="J77" s="3"/>
      <c r="K77" s="3"/>
      <c r="L77" s="3"/>
      <c r="M77" s="3"/>
      <c r="N77" s="3"/>
      <c r="O77" s="3"/>
      <c r="P77" s="3"/>
      <c r="Q77" s="3"/>
      <c r="R77" s="3"/>
      <c r="S77" s="3"/>
      <c r="T77" s="3"/>
      <c r="U77" s="3"/>
      <c r="V77" s="3"/>
      <c r="W77" s="3"/>
      <c r="X77" s="3"/>
      <c r="Y77" s="3"/>
      <c r="Z77" s="3"/>
      <c r="AA77" s="3"/>
      <c r="AB77" s="3"/>
      <c r="AC77" s="3"/>
      <c r="AD77" s="3"/>
      <c r="AE77" s="3"/>
    </row>
    <row r="78" spans="1:31">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c r="A90" s="46" t="s">
        <v>281</v>
      </c>
      <c r="B90" s="103" t="s">
        <v>282</v>
      </c>
      <c r="C90" s="103"/>
      <c r="D90" s="103"/>
      <c r="E90" s="103"/>
      <c r="F90" s="103"/>
      <c r="G90" s="103"/>
      <c r="H90" s="3"/>
      <c r="I90" s="31" t="s">
        <v>91</v>
      </c>
      <c r="J90" s="33"/>
      <c r="K90" s="3"/>
      <c r="L90" s="3"/>
      <c r="M90" s="3"/>
      <c r="N90" s="3"/>
      <c r="O90" s="3"/>
      <c r="P90" s="3"/>
      <c r="Q90" s="3"/>
      <c r="R90" s="3"/>
      <c r="S90" s="3"/>
      <c r="T90" s="3"/>
      <c r="U90" s="3"/>
      <c r="V90" s="3"/>
      <c r="W90" s="3"/>
      <c r="X90" s="3"/>
      <c r="Y90" s="3"/>
      <c r="Z90" s="3"/>
      <c r="AA90" s="3"/>
      <c r="AB90" s="3"/>
      <c r="AC90" s="3"/>
      <c r="AD90" s="3"/>
      <c r="AE90" s="3"/>
    </row>
    <row r="91" spans="1:31">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c r="A93" s="43" t="s">
        <v>220</v>
      </c>
      <c r="B93" s="111" t="s">
        <v>237</v>
      </c>
      <c r="C93" s="111"/>
      <c r="D93" s="111"/>
      <c r="E93" s="111"/>
      <c r="F93" s="111"/>
      <c r="G93" s="111"/>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c r="A98" s="46" t="s">
        <v>284</v>
      </c>
      <c r="B98" s="107" t="s">
        <v>304</v>
      </c>
      <c r="C98" s="107"/>
      <c r="D98" s="107"/>
      <c r="E98" s="107"/>
      <c r="F98" s="107"/>
      <c r="G98" s="107"/>
      <c r="H98" s="3"/>
      <c r="I98" s="31" t="s">
        <v>91</v>
      </c>
      <c r="J98" s="33"/>
      <c r="K98" s="3"/>
      <c r="L98" s="3"/>
      <c r="M98" s="3"/>
      <c r="N98" s="3"/>
      <c r="O98" s="3"/>
      <c r="P98" s="3"/>
      <c r="Q98" s="3"/>
      <c r="R98" s="3"/>
      <c r="S98" s="3"/>
      <c r="T98" s="3"/>
      <c r="U98" s="3"/>
      <c r="V98" s="3"/>
      <c r="W98" s="3"/>
      <c r="X98" s="3"/>
      <c r="Y98" s="3"/>
      <c r="Z98" s="3"/>
      <c r="AA98" s="3"/>
      <c r="AB98" s="3"/>
      <c r="AC98" s="3"/>
      <c r="AD98" s="3"/>
      <c r="AE98" s="3"/>
    </row>
    <row r="99" spans="1:31" ht="15.75" customHeight="1">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c r="A101" s="46" t="s">
        <v>305</v>
      </c>
      <c r="B101" s="82" t="s">
        <v>306</v>
      </c>
      <c r="C101" s="82"/>
      <c r="D101" s="82"/>
      <c r="E101" s="82"/>
      <c r="F101" s="82"/>
      <c r="G101" s="82"/>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c r="A132" s="74" t="s">
        <v>169</v>
      </c>
      <c r="B132" s="74"/>
      <c r="C132" s="74"/>
      <c r="D132" s="74"/>
      <c r="E132" s="65">
        <v>0</v>
      </c>
      <c r="F132" s="65">
        <v>0.40380105509973074</v>
      </c>
      <c r="G132" s="65">
        <v>2.7045169425734263</v>
      </c>
      <c r="H132" s="65">
        <v>0</v>
      </c>
      <c r="I132" s="65">
        <v>0</v>
      </c>
      <c r="J132" s="66">
        <f>IF(SUM(E132:I132)=0, "", SUM(E132:I132))</f>
        <v>3.108317997673157</v>
      </c>
      <c r="K132" s="3"/>
      <c r="L132" s="3"/>
      <c r="M132" s="3"/>
      <c r="N132" s="3"/>
      <c r="O132" s="3"/>
      <c r="P132" s="3"/>
      <c r="Q132" s="3"/>
      <c r="R132" s="3"/>
      <c r="S132" s="3"/>
      <c r="T132" s="3"/>
      <c r="U132" s="3"/>
      <c r="V132" s="3"/>
      <c r="W132" s="3"/>
      <c r="X132" s="3"/>
      <c r="Y132" s="3"/>
      <c r="Z132" s="3"/>
      <c r="AA132" s="3"/>
      <c r="AB132" s="3"/>
      <c r="AC132" s="3"/>
      <c r="AD132" s="3"/>
      <c r="AE132" s="3"/>
    </row>
    <row r="133" spans="1:31">
      <c r="A133" s="74" t="s">
        <v>170</v>
      </c>
      <c r="B133" s="74"/>
      <c r="C133" s="74"/>
      <c r="D133" s="74"/>
      <c r="E133" s="65">
        <v>2.0938951535582464</v>
      </c>
      <c r="F133" s="65">
        <v>4.9851011339748164</v>
      </c>
      <c r="G133" s="65">
        <v>80.201057963303469</v>
      </c>
      <c r="H133" s="65">
        <v>75.533345262704827</v>
      </c>
      <c r="I133" s="65">
        <v>0</v>
      </c>
      <c r="J133" s="66">
        <f>IF(SUM(E133:I133)=0, "", SUM(E133:I133))</f>
        <v>162.81339951354136</v>
      </c>
      <c r="K133" s="3"/>
      <c r="L133" s="3"/>
      <c r="M133" s="3"/>
      <c r="N133" s="3"/>
      <c r="O133" s="3"/>
      <c r="P133" s="3"/>
      <c r="Q133" s="3"/>
      <c r="R133" s="3"/>
      <c r="S133" s="3"/>
      <c r="T133" s="3"/>
      <c r="U133" s="3"/>
      <c r="V133" s="3"/>
      <c r="W133" s="3"/>
      <c r="X133" s="3"/>
      <c r="Y133" s="3"/>
      <c r="Z133" s="3"/>
      <c r="AA133" s="3"/>
      <c r="AB133" s="3"/>
      <c r="AC133" s="3"/>
      <c r="AD133" s="3"/>
      <c r="AE133" s="3"/>
    </row>
    <row r="134" spans="1:31">
      <c r="A134" s="74" t="s">
        <v>171</v>
      </c>
      <c r="B134" s="74"/>
      <c r="C134" s="74"/>
      <c r="D134" s="74"/>
      <c r="E134" s="65">
        <v>0</v>
      </c>
      <c r="F134" s="65">
        <v>0</v>
      </c>
      <c r="G134" s="65">
        <v>0</v>
      </c>
      <c r="H134" s="65">
        <v>0.05</v>
      </c>
      <c r="I134" s="65">
        <v>0</v>
      </c>
      <c r="J134" s="66">
        <f t="shared" ref="J134" si="0">IF(SUM(E134:I134)=0, "", SUM(E134:I134))</f>
        <v>0.05</v>
      </c>
      <c r="K134" s="3"/>
      <c r="L134" s="3"/>
      <c r="M134" s="3"/>
      <c r="N134" s="3"/>
      <c r="O134" s="3"/>
      <c r="P134" s="3"/>
      <c r="Q134" s="3"/>
      <c r="R134" s="3"/>
      <c r="S134" s="3"/>
      <c r="T134" s="3"/>
      <c r="U134" s="3"/>
      <c r="V134" s="3"/>
      <c r="W134" s="3"/>
      <c r="X134" s="3"/>
      <c r="Y134" s="3"/>
      <c r="Z134" s="3"/>
      <c r="AA134" s="3"/>
      <c r="AB134" s="3"/>
      <c r="AC134" s="3"/>
      <c r="AD134" s="3"/>
      <c r="AE134" s="3"/>
    </row>
    <row r="135" spans="1:31">
      <c r="A135" s="74" t="s">
        <v>172</v>
      </c>
      <c r="B135" s="74"/>
      <c r="C135" s="74"/>
      <c r="D135" s="74"/>
      <c r="E135" s="65">
        <v>0</v>
      </c>
      <c r="F135" s="65">
        <v>0</v>
      </c>
      <c r="G135" s="65">
        <v>11.34934471</v>
      </c>
      <c r="H135" s="65">
        <v>129.99839449999999</v>
      </c>
      <c r="I135" s="65">
        <v>0</v>
      </c>
      <c r="J135" s="66">
        <f t="shared" ref="J135:J143" si="1">IF(SUM(E135:I135)=0, "", SUM(E135:I135))</f>
        <v>141.34773920999999</v>
      </c>
      <c r="K135" s="3"/>
      <c r="L135" s="3"/>
      <c r="M135" s="3"/>
      <c r="N135" s="3"/>
      <c r="O135" s="3"/>
      <c r="P135" s="3"/>
      <c r="Q135" s="3"/>
      <c r="R135" s="3"/>
      <c r="S135" s="3"/>
      <c r="T135" s="3"/>
      <c r="U135" s="3"/>
      <c r="V135" s="3"/>
      <c r="W135" s="3"/>
      <c r="X135" s="3"/>
      <c r="Y135" s="3"/>
      <c r="Z135" s="3"/>
      <c r="AA135" s="3"/>
      <c r="AB135" s="3"/>
      <c r="AC135" s="3"/>
      <c r="AD135" s="3"/>
      <c r="AE135" s="3"/>
    </row>
    <row r="136" spans="1:31">
      <c r="A136" s="6" t="s">
        <v>173</v>
      </c>
      <c r="B136" s="6"/>
      <c r="C136" s="6"/>
      <c r="D136" s="6"/>
      <c r="E136" s="65">
        <v>5</v>
      </c>
      <c r="F136" s="65">
        <v>2</v>
      </c>
      <c r="G136" s="65">
        <v>132</v>
      </c>
      <c r="H136" s="65">
        <v>70</v>
      </c>
      <c r="I136" s="65">
        <v>0</v>
      </c>
      <c r="J136" s="66">
        <f t="shared" si="1"/>
        <v>209</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c r="A137" s="73" t="s">
        <v>174</v>
      </c>
      <c r="B137" s="73"/>
      <c r="C137" s="73"/>
      <c r="D137" s="73"/>
      <c r="E137" s="65">
        <v>0</v>
      </c>
      <c r="F137" s="65">
        <v>2</v>
      </c>
      <c r="G137" s="65">
        <v>35</v>
      </c>
      <c r="H137" s="65">
        <v>20</v>
      </c>
      <c r="I137" s="65">
        <v>0</v>
      </c>
      <c r="J137" s="66">
        <f t="shared" si="1"/>
        <v>57</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c r="A139" s="74" t="s">
        <v>176</v>
      </c>
      <c r="B139" s="74"/>
      <c r="C139" s="74"/>
      <c r="D139" s="74"/>
      <c r="E139" s="65">
        <v>0</v>
      </c>
      <c r="F139" s="65">
        <v>1</v>
      </c>
      <c r="G139" s="65">
        <v>41</v>
      </c>
      <c r="H139" s="65">
        <v>19</v>
      </c>
      <c r="I139" s="65">
        <v>0</v>
      </c>
      <c r="J139" s="66">
        <f t="shared" si="1"/>
        <v>61</v>
      </c>
      <c r="K139" s="3"/>
      <c r="L139" s="3"/>
      <c r="M139" s="3"/>
      <c r="N139" s="3"/>
      <c r="O139" s="3"/>
      <c r="P139" s="3"/>
      <c r="Q139" s="3"/>
      <c r="R139" s="3"/>
      <c r="S139" s="3"/>
      <c r="T139" s="3"/>
      <c r="U139" s="3"/>
      <c r="V139" s="3"/>
      <c r="W139" s="3"/>
      <c r="X139" s="3"/>
      <c r="Y139" s="3"/>
      <c r="Z139" s="3"/>
      <c r="AA139" s="3"/>
      <c r="AB139" s="3"/>
      <c r="AC139" s="3"/>
      <c r="AD139" s="3"/>
      <c r="AE139" s="3"/>
    </row>
    <row r="140" spans="1:31">
      <c r="A140" s="74" t="s">
        <v>177</v>
      </c>
      <c r="B140" s="74"/>
      <c r="C140" s="74"/>
      <c r="D140" s="74"/>
      <c r="E140" s="65">
        <v>1</v>
      </c>
      <c r="F140" s="65">
        <v>0</v>
      </c>
      <c r="G140" s="65">
        <v>21</v>
      </c>
      <c r="H140" s="65">
        <v>4</v>
      </c>
      <c r="I140" s="65">
        <v>0</v>
      </c>
      <c r="J140" s="66">
        <f t="shared" si="1"/>
        <v>26</v>
      </c>
      <c r="K140" s="3"/>
      <c r="L140" s="3"/>
      <c r="M140" s="3"/>
      <c r="N140" s="3"/>
      <c r="O140" s="3"/>
      <c r="P140" s="3"/>
      <c r="Q140" s="3"/>
      <c r="R140" s="3"/>
      <c r="S140" s="3"/>
      <c r="T140" s="3"/>
      <c r="U140" s="3"/>
      <c r="V140" s="3"/>
      <c r="W140" s="3"/>
      <c r="X140" s="3"/>
      <c r="Y140" s="3"/>
      <c r="Z140" s="3"/>
      <c r="AA140" s="3"/>
      <c r="AB140" s="3"/>
      <c r="AC140" s="3"/>
      <c r="AD140" s="3"/>
      <c r="AE140" s="3"/>
    </row>
    <row r="141" spans="1:31">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c r="A143" s="74" t="s">
        <v>180</v>
      </c>
      <c r="B143" s="74"/>
      <c r="C143" s="74"/>
      <c r="D143" s="74"/>
      <c r="E143" s="65">
        <v>1</v>
      </c>
      <c r="F143" s="65">
        <v>0</v>
      </c>
      <c r="G143" s="65">
        <v>9</v>
      </c>
      <c r="H143" s="65">
        <v>2</v>
      </c>
      <c r="I143" s="65">
        <v>0</v>
      </c>
      <c r="J143" s="66">
        <f t="shared" si="1"/>
        <v>12</v>
      </c>
      <c r="K143" s="3"/>
      <c r="L143" s="3"/>
      <c r="M143" s="3"/>
      <c r="N143" s="3"/>
      <c r="O143" s="3"/>
      <c r="P143" s="3"/>
      <c r="Q143" s="3"/>
      <c r="R143" s="3"/>
      <c r="S143" s="3"/>
      <c r="T143" s="3"/>
      <c r="U143" s="3"/>
      <c r="V143" s="3"/>
      <c r="W143" s="3"/>
      <c r="X143" s="3"/>
      <c r="Y143" s="3"/>
      <c r="Z143" s="3"/>
      <c r="AA143" s="3"/>
      <c r="AB143" s="3"/>
      <c r="AC143" s="3"/>
      <c r="AD143" s="3"/>
      <c r="AE143" s="3"/>
    </row>
    <row r="144" spans="1:31">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c r="A146" s="74" t="s">
        <v>181</v>
      </c>
      <c r="B146" s="74"/>
      <c r="C146" s="74"/>
      <c r="D146" s="74"/>
      <c r="E146" s="65">
        <v>16</v>
      </c>
      <c r="F146" s="65">
        <v>10</v>
      </c>
      <c r="G146" s="65">
        <v>531</v>
      </c>
      <c r="H146" s="65">
        <v>182</v>
      </c>
      <c r="I146" s="65">
        <v>0</v>
      </c>
      <c r="J146" s="66">
        <f t="shared" ref="J146:J151" si="2">IF(SUM(E146:I146)=0, "", SUM(E146:I146))</f>
        <v>739</v>
      </c>
      <c r="K146" s="3"/>
      <c r="L146" s="3"/>
      <c r="M146" s="3"/>
      <c r="N146" s="3"/>
      <c r="O146" s="3"/>
      <c r="P146" s="3"/>
      <c r="Q146" s="3"/>
      <c r="R146" s="3"/>
      <c r="S146" s="3"/>
      <c r="T146" s="3"/>
      <c r="U146" s="3"/>
      <c r="V146" s="3"/>
      <c r="W146" s="3"/>
      <c r="X146" s="3"/>
      <c r="Y146" s="3"/>
      <c r="Z146" s="3"/>
      <c r="AA146" s="3"/>
      <c r="AB146" s="3"/>
      <c r="AC146" s="3"/>
      <c r="AD146" s="3"/>
      <c r="AE146" s="3"/>
    </row>
    <row r="147" spans="1:31">
      <c r="A147" s="74" t="s">
        <v>182</v>
      </c>
      <c r="B147" s="74"/>
      <c r="C147" s="74"/>
      <c r="D147" s="74"/>
      <c r="E147" s="65">
        <v>23.077439881124018</v>
      </c>
      <c r="F147" s="65">
        <v>28.754261657243518</v>
      </c>
      <c r="G147" s="65">
        <v>358.1443043053003</v>
      </c>
      <c r="H147" s="65">
        <v>105.28739995253299</v>
      </c>
      <c r="I147" s="65">
        <v>0</v>
      </c>
      <c r="J147" s="66">
        <f t="shared" si="2"/>
        <v>515.2634057962008</v>
      </c>
      <c r="K147" s="3"/>
      <c r="L147" s="3"/>
      <c r="M147" s="3"/>
      <c r="N147" s="3"/>
      <c r="O147" s="3"/>
      <c r="P147" s="3"/>
      <c r="Q147" s="3"/>
      <c r="R147" s="3"/>
      <c r="S147" s="3"/>
      <c r="T147" s="3"/>
      <c r="U147" s="3"/>
      <c r="V147" s="3"/>
      <c r="W147" s="3"/>
      <c r="X147" s="3"/>
      <c r="Y147" s="3"/>
      <c r="Z147" s="3"/>
      <c r="AA147" s="3"/>
      <c r="AB147" s="3"/>
      <c r="AC147" s="3"/>
      <c r="AD147" s="3"/>
      <c r="AE147" s="3"/>
    </row>
    <row r="148" spans="1:31">
      <c r="A148" s="74" t="s">
        <v>183</v>
      </c>
      <c r="B148" s="74"/>
      <c r="C148" s="74"/>
      <c r="D148" s="74"/>
      <c r="E148" s="65">
        <v>18.634767567124335</v>
      </c>
      <c r="F148" s="65">
        <v>21.37798689155775</v>
      </c>
      <c r="G148" s="65">
        <v>548.36420820113358</v>
      </c>
      <c r="H148" s="65">
        <v>1048.7086336533591</v>
      </c>
      <c r="I148" s="65">
        <v>0</v>
      </c>
      <c r="J148" s="66">
        <f t="shared" si="2"/>
        <v>1637.0855963131748</v>
      </c>
      <c r="K148" s="3"/>
      <c r="L148" s="3"/>
      <c r="M148" s="3"/>
      <c r="N148" s="3"/>
      <c r="O148" s="3"/>
      <c r="P148" s="3"/>
      <c r="Q148" s="3"/>
      <c r="R148" s="3"/>
      <c r="S148" s="3"/>
      <c r="T148" s="3"/>
      <c r="U148" s="3"/>
      <c r="V148" s="3"/>
      <c r="W148" s="3"/>
      <c r="X148" s="3"/>
      <c r="Y148" s="3"/>
      <c r="Z148" s="3"/>
      <c r="AA148" s="3"/>
      <c r="AB148" s="3"/>
      <c r="AC148" s="3"/>
      <c r="AD148" s="3"/>
      <c r="AE148" s="3"/>
    </row>
    <row r="149" spans="1:31">
      <c r="A149" s="74" t="s">
        <v>184</v>
      </c>
      <c r="B149" s="74"/>
      <c r="C149" s="74"/>
      <c r="D149" s="74"/>
      <c r="E149" s="65">
        <v>0</v>
      </c>
      <c r="F149" s="65">
        <v>0</v>
      </c>
      <c r="G149" s="65">
        <v>0</v>
      </c>
      <c r="H149" s="65">
        <v>1.8994690996346779</v>
      </c>
      <c r="I149" s="65">
        <v>0</v>
      </c>
      <c r="J149" s="66">
        <f t="shared" si="2"/>
        <v>1.8994690996346779</v>
      </c>
      <c r="K149" s="3"/>
      <c r="L149" s="3"/>
      <c r="M149" s="3"/>
      <c r="N149" s="3"/>
      <c r="O149" s="3"/>
      <c r="P149" s="3"/>
      <c r="Q149" s="3"/>
      <c r="R149" s="3"/>
      <c r="S149" s="3"/>
      <c r="T149" s="3"/>
      <c r="U149" s="3"/>
      <c r="V149" s="3"/>
      <c r="W149" s="3"/>
      <c r="X149" s="3"/>
      <c r="Y149" s="3"/>
      <c r="Z149" s="3"/>
      <c r="AA149" s="3"/>
      <c r="AB149" s="3"/>
      <c r="AC149" s="3"/>
      <c r="AD149" s="3"/>
      <c r="AE149" s="3"/>
    </row>
    <row r="150" spans="1:31">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c r="A151" s="74" t="s">
        <v>180</v>
      </c>
      <c r="B151" s="74"/>
      <c r="C151" s="74"/>
      <c r="D151" s="74"/>
      <c r="E151" s="65">
        <v>2</v>
      </c>
      <c r="F151" s="65">
        <v>1</v>
      </c>
      <c r="G151" s="65">
        <v>50</v>
      </c>
      <c r="H151" s="65">
        <v>18</v>
      </c>
      <c r="I151" s="65">
        <v>0</v>
      </c>
      <c r="J151" s="66">
        <f t="shared" si="2"/>
        <v>71</v>
      </c>
      <c r="K151" s="3"/>
      <c r="L151" s="3"/>
      <c r="M151" s="3"/>
      <c r="N151" s="3"/>
      <c r="O151" s="3"/>
      <c r="P151" s="3"/>
      <c r="Q151" s="3"/>
      <c r="R151" s="3"/>
      <c r="S151" s="3"/>
      <c r="T151" s="3"/>
      <c r="U151" s="3"/>
      <c r="V151" s="3"/>
      <c r="W151" s="3"/>
      <c r="X151" s="3"/>
      <c r="Y151" s="3"/>
      <c r="Z151" s="3"/>
      <c r="AA151" s="3"/>
      <c r="AB151" s="3"/>
      <c r="AC151" s="3"/>
      <c r="AD151" s="3"/>
      <c r="AE151" s="3"/>
    </row>
    <row r="152" spans="1:31">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c r="A154" s="74" t="s">
        <v>186</v>
      </c>
      <c r="B154" s="74"/>
      <c r="C154" s="74"/>
      <c r="D154" s="74"/>
      <c r="E154" s="65">
        <v>1</v>
      </c>
      <c r="F154" s="65">
        <v>1</v>
      </c>
      <c r="G154" s="65">
        <v>31</v>
      </c>
      <c r="H154" s="65">
        <v>37</v>
      </c>
      <c r="I154" s="65">
        <v>0</v>
      </c>
      <c r="J154" s="66">
        <f t="shared" ref="J154:J161" si="3">IF(SUM(E154:I154)=0, "", SUM(E154:I154))</f>
        <v>70</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c r="A155" s="73" t="s">
        <v>201</v>
      </c>
      <c r="B155" s="73"/>
      <c r="C155" s="73"/>
      <c r="D155" s="73"/>
      <c r="E155" s="65">
        <v>34</v>
      </c>
      <c r="F155" s="65">
        <v>45</v>
      </c>
      <c r="G155" s="65">
        <v>866</v>
      </c>
      <c r="H155" s="65">
        <v>791</v>
      </c>
      <c r="I155" s="65">
        <v>0</v>
      </c>
      <c r="J155" s="66">
        <f t="shared" si="3"/>
        <v>1736</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c r="A156" s="73" t="s">
        <v>188</v>
      </c>
      <c r="B156" s="73"/>
      <c r="C156" s="73"/>
      <c r="D156" s="73"/>
      <c r="E156" s="65">
        <v>45</v>
      </c>
      <c r="F156" s="65">
        <v>55</v>
      </c>
      <c r="G156" s="65">
        <v>637</v>
      </c>
      <c r="H156" s="65">
        <v>50</v>
      </c>
      <c r="I156" s="65">
        <v>0</v>
      </c>
      <c r="J156" s="66">
        <f t="shared" si="3"/>
        <v>787</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c r="A157" s="73" t="s">
        <v>202</v>
      </c>
      <c r="B157" s="73"/>
      <c r="C157" s="73"/>
      <c r="D157" s="73"/>
      <c r="E157" s="65">
        <v>1</v>
      </c>
      <c r="F157" s="65">
        <v>2</v>
      </c>
      <c r="G157" s="65">
        <v>25</v>
      </c>
      <c r="H157" s="65">
        <v>0</v>
      </c>
      <c r="I157" s="65">
        <v>0</v>
      </c>
      <c r="J157" s="66">
        <f t="shared" si="3"/>
        <v>28</v>
      </c>
      <c r="K157" s="3"/>
      <c r="L157" s="3"/>
      <c r="M157" s="3"/>
      <c r="N157" s="3"/>
      <c r="O157" s="3"/>
      <c r="P157" s="3"/>
      <c r="Q157" s="3"/>
      <c r="R157" s="3"/>
      <c r="S157" s="3"/>
      <c r="T157" s="3"/>
      <c r="U157" s="3"/>
      <c r="V157" s="3"/>
      <c r="W157" s="3"/>
      <c r="X157" s="3"/>
      <c r="Y157" s="3"/>
      <c r="Z157" s="3"/>
      <c r="AA157" s="3"/>
      <c r="AB157" s="3"/>
      <c r="AC157" s="3"/>
      <c r="AD157" s="3"/>
      <c r="AE157" s="3"/>
    </row>
    <row r="158" spans="1:31">
      <c r="A158" s="74" t="s">
        <v>190</v>
      </c>
      <c r="B158" s="74"/>
      <c r="C158" s="74"/>
      <c r="D158" s="74"/>
      <c r="E158" s="65">
        <v>0</v>
      </c>
      <c r="F158" s="65">
        <v>0</v>
      </c>
      <c r="G158" s="65">
        <v>8</v>
      </c>
      <c r="H158" s="65">
        <v>1</v>
      </c>
      <c r="I158" s="65">
        <v>0</v>
      </c>
      <c r="J158" s="66">
        <f t="shared" si="3"/>
        <v>9</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c r="A159" s="73" t="s">
        <v>203</v>
      </c>
      <c r="B159" s="73"/>
      <c r="C159" s="73"/>
      <c r="D159" s="73"/>
      <c r="E159" s="65">
        <v>2</v>
      </c>
      <c r="F159" s="65">
        <v>4</v>
      </c>
      <c r="G159" s="65">
        <v>74</v>
      </c>
      <c r="H159" s="65">
        <v>20</v>
      </c>
      <c r="I159" s="65">
        <v>0</v>
      </c>
      <c r="J159" s="66">
        <f t="shared" si="3"/>
        <v>100</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c r="A160" s="73" t="s">
        <v>204</v>
      </c>
      <c r="B160" s="73"/>
      <c r="C160" s="73"/>
      <c r="D160" s="73"/>
      <c r="E160" s="65">
        <v>1</v>
      </c>
      <c r="F160" s="65">
        <v>5</v>
      </c>
      <c r="G160" s="65">
        <v>80</v>
      </c>
      <c r="H160" s="65">
        <v>2</v>
      </c>
      <c r="I160" s="65">
        <v>0</v>
      </c>
      <c r="J160" s="66">
        <f t="shared" si="3"/>
        <v>88</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c r="A161" s="73" t="s">
        <v>205</v>
      </c>
      <c r="B161" s="73"/>
      <c r="C161" s="73"/>
      <c r="D161" s="73"/>
      <c r="E161" s="65">
        <v>0</v>
      </c>
      <c r="F161" s="65">
        <v>0</v>
      </c>
      <c r="G161" s="65">
        <v>3</v>
      </c>
      <c r="H161" s="65">
        <v>0</v>
      </c>
      <c r="I161" s="65">
        <v>0</v>
      </c>
      <c r="J161" s="66">
        <f t="shared" si="3"/>
        <v>3</v>
      </c>
      <c r="K161" s="3"/>
      <c r="L161" s="3"/>
      <c r="M161" s="3"/>
      <c r="N161" s="3"/>
      <c r="O161" s="3"/>
      <c r="P161" s="3"/>
      <c r="Q161" s="3"/>
      <c r="R161" s="3"/>
      <c r="S161" s="3"/>
      <c r="T161" s="3"/>
      <c r="U161" s="3"/>
      <c r="V161" s="3"/>
      <c r="W161" s="3"/>
      <c r="X161" s="3"/>
      <c r="Y161" s="3"/>
      <c r="Z161" s="3"/>
      <c r="AA161" s="3"/>
      <c r="AB161" s="3"/>
      <c r="AC161" s="3"/>
      <c r="AD161" s="3"/>
      <c r="AE161" s="3"/>
    </row>
    <row r="162" spans="1:31">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c r="A164" s="74" t="s">
        <v>193</v>
      </c>
      <c r="B164" s="74"/>
      <c r="C164" s="74"/>
      <c r="D164" s="74"/>
      <c r="E164" s="65">
        <v>108.55</v>
      </c>
      <c r="F164" s="65">
        <v>91.703826520507718</v>
      </c>
      <c r="G164" s="65">
        <v>1891.9496761589596</v>
      </c>
      <c r="H164" s="65">
        <v>1058.8285799270111</v>
      </c>
      <c r="I164" s="65">
        <v>0</v>
      </c>
      <c r="J164" s="66">
        <f>IF(SUM(E164:I164)=0, "", SUM(E164:I164))</f>
        <v>3151.0320826064785</v>
      </c>
      <c r="K164" s="3"/>
      <c r="L164" s="3"/>
      <c r="M164" s="3"/>
      <c r="N164" s="3"/>
      <c r="O164" s="3"/>
      <c r="P164" s="3"/>
      <c r="Q164" s="3"/>
      <c r="R164" s="3"/>
      <c r="S164" s="3"/>
      <c r="T164" s="3"/>
      <c r="U164" s="3"/>
      <c r="V164" s="3"/>
      <c r="W164" s="3"/>
      <c r="X164" s="3"/>
      <c r="Y164" s="3"/>
      <c r="Z164" s="3"/>
      <c r="AA164" s="3"/>
      <c r="AB164" s="3"/>
      <c r="AC164" s="3"/>
      <c r="AD164" s="3"/>
      <c r="AE164" s="3"/>
    </row>
    <row r="165" spans="1:31">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c r="A166" s="74" t="s">
        <v>194</v>
      </c>
      <c r="B166" s="74"/>
      <c r="C166" s="74"/>
      <c r="D166" s="74"/>
      <c r="E166" s="65">
        <v>1612</v>
      </c>
      <c r="F166" s="65">
        <v>1002</v>
      </c>
      <c r="G166" s="65">
        <v>27534</v>
      </c>
      <c r="H166" s="65">
        <v>6052</v>
      </c>
      <c r="I166" s="65">
        <v>0</v>
      </c>
      <c r="J166" s="66">
        <f>IF(SUM(E166:I166)=0, "", SUM(E166:I166))</f>
        <v>36200</v>
      </c>
      <c r="K166" s="3"/>
      <c r="L166" s="3"/>
      <c r="M166" s="3"/>
      <c r="N166" s="3"/>
      <c r="O166" s="3"/>
      <c r="P166" s="3"/>
      <c r="Q166" s="3"/>
      <c r="R166" s="3"/>
      <c r="S166" s="3"/>
      <c r="T166" s="3"/>
      <c r="U166" s="3"/>
      <c r="V166" s="3"/>
      <c r="W166" s="3"/>
      <c r="X166" s="3"/>
      <c r="Y166" s="3"/>
      <c r="Z166" s="3"/>
      <c r="AA166" s="3"/>
      <c r="AB166" s="3"/>
      <c r="AC166" s="3"/>
      <c r="AD166" s="3"/>
      <c r="AE166" s="3"/>
    </row>
    <row r="167" spans="1:31">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c r="A170" s="74" t="s">
        <v>96</v>
      </c>
      <c r="B170" s="74"/>
      <c r="C170" s="74"/>
      <c r="D170" s="74"/>
      <c r="E170" s="65">
        <v>18893</v>
      </c>
      <c r="F170" s="65">
        <v>20905</v>
      </c>
      <c r="G170" s="65">
        <v>105987</v>
      </c>
      <c r="H170" s="65">
        <v>9943</v>
      </c>
      <c r="I170" s="65">
        <v>0</v>
      </c>
      <c r="J170" s="66">
        <f>IF(SUM(E170:I170)=0, "", SUM(E170:I170))</f>
        <v>155728</v>
      </c>
      <c r="K170" s="3"/>
      <c r="L170" s="3"/>
      <c r="M170" s="3"/>
      <c r="N170" s="3"/>
      <c r="O170" s="3"/>
      <c r="P170" s="3"/>
      <c r="Q170" s="3"/>
      <c r="R170" s="3"/>
      <c r="S170" s="3"/>
      <c r="T170" s="3"/>
      <c r="U170" s="3"/>
      <c r="V170" s="3"/>
      <c r="W170" s="3"/>
      <c r="X170" s="3"/>
      <c r="Y170" s="3"/>
      <c r="Z170" s="3"/>
      <c r="AA170" s="3"/>
      <c r="AB170" s="3"/>
      <c r="AC170" s="3"/>
      <c r="AD170" s="3"/>
      <c r="AE170" s="3"/>
    </row>
    <row r="171" spans="1:31">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c r="A181" s="72" t="s">
        <v>121</v>
      </c>
      <c r="B181" s="72"/>
      <c r="C181" s="72"/>
      <c r="D181" s="72"/>
      <c r="E181" s="72"/>
      <c r="F181" s="72"/>
      <c r="G181" s="64">
        <v>2.74</v>
      </c>
      <c r="H181" s="52"/>
      <c r="I181" s="32" t="s">
        <v>30</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c r="A182" s="72" t="s">
        <v>121</v>
      </c>
      <c r="B182" s="72"/>
      <c r="C182" s="72"/>
      <c r="D182" s="72"/>
      <c r="E182" s="72"/>
      <c r="F182" s="72"/>
      <c r="G182" s="64">
        <v>40.229999999999997</v>
      </c>
      <c r="H182" s="52"/>
      <c r="I182" s="32" t="s">
        <v>31</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c r="A209" s="76" t="s">
        <v>198</v>
      </c>
      <c r="B209" s="76"/>
      <c r="C209" s="76"/>
      <c r="D209" s="76"/>
      <c r="E209" s="76"/>
      <c r="F209" s="76"/>
      <c r="G209" s="76"/>
      <c r="H209" s="76"/>
      <c r="I209" s="49">
        <v>1291.74</v>
      </c>
      <c r="J209" s="3"/>
      <c r="K209" s="3"/>
      <c r="L209" s="3"/>
      <c r="M209" s="3"/>
      <c r="N209" s="3"/>
      <c r="O209" s="3"/>
      <c r="P209" s="3"/>
      <c r="Q209" s="3"/>
      <c r="R209" s="3"/>
      <c r="S209" s="3"/>
      <c r="T209" s="3"/>
      <c r="U209" s="3"/>
      <c r="V209" s="3"/>
      <c r="W209" s="3"/>
      <c r="X209" s="3"/>
      <c r="Y209" s="3"/>
      <c r="Z209" s="3"/>
      <c r="AA209" s="3"/>
      <c r="AB209" s="3"/>
      <c r="AC209" s="3"/>
      <c r="AD209" s="3"/>
      <c r="AE209" s="3"/>
    </row>
    <row r="210" spans="1:31">
      <c r="A210" s="76" t="s">
        <v>199</v>
      </c>
      <c r="B210" s="76"/>
      <c r="C210" s="76"/>
      <c r="D210" s="76"/>
      <c r="E210" s="76"/>
      <c r="F210" s="76"/>
      <c r="G210" s="76"/>
      <c r="H210" s="76"/>
      <c r="I210" s="49">
        <v>1483</v>
      </c>
      <c r="J210" s="3"/>
      <c r="K210" s="3"/>
      <c r="L210" s="3"/>
      <c r="M210" s="3"/>
      <c r="N210" s="3"/>
      <c r="O210" s="3"/>
      <c r="P210" s="3"/>
      <c r="Q210" s="3"/>
      <c r="R210" s="3"/>
      <c r="S210" s="3"/>
      <c r="T210" s="3"/>
      <c r="U210" s="3"/>
      <c r="V210" s="3"/>
      <c r="W210" s="3"/>
      <c r="X210" s="3"/>
      <c r="Y210" s="3"/>
      <c r="Z210" s="3"/>
      <c r="AA210" s="3"/>
      <c r="AB210" s="3"/>
      <c r="AC210" s="3"/>
      <c r="AD210" s="3"/>
      <c r="AE210" s="3"/>
    </row>
    <row r="211" spans="1:31">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c r="A216" s="74" t="s">
        <v>169</v>
      </c>
      <c r="B216" s="74"/>
      <c r="C216" s="74"/>
      <c r="D216" s="74"/>
      <c r="E216" s="74"/>
      <c r="F216" s="65">
        <v>3.1083179976731588</v>
      </c>
      <c r="G216" s="65">
        <v>0</v>
      </c>
      <c r="H216" s="65">
        <v>0</v>
      </c>
      <c r="I216" s="65">
        <v>3.108317997673157</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c r="A217" s="74" t="s">
        <v>170</v>
      </c>
      <c r="B217" s="74"/>
      <c r="C217" s="74"/>
      <c r="D217" s="74"/>
      <c r="E217" s="74"/>
      <c r="F217" s="65">
        <v>159.09276632357631</v>
      </c>
      <c r="G217" s="65">
        <v>3.7206331899650422</v>
      </c>
      <c r="H217" s="65">
        <v>0</v>
      </c>
      <c r="I217" s="65">
        <v>162.81339951354136</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c r="A218" s="74" t="s">
        <v>171</v>
      </c>
      <c r="B218" s="74"/>
      <c r="C218" s="74"/>
      <c r="D218" s="74"/>
      <c r="E218" s="74"/>
      <c r="F218" s="65">
        <v>0.05</v>
      </c>
      <c r="G218" s="65">
        <v>0</v>
      </c>
      <c r="H218" s="65">
        <v>0</v>
      </c>
      <c r="I218" s="65">
        <v>0.05</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c r="A219" s="74" t="s">
        <v>172</v>
      </c>
      <c r="B219" s="74"/>
      <c r="C219" s="74"/>
      <c r="D219" s="74"/>
      <c r="E219" s="74"/>
      <c r="F219" s="65">
        <v>141.36773921</v>
      </c>
      <c r="G219" s="65">
        <v>0</v>
      </c>
      <c r="H219" s="65">
        <v>0.02</v>
      </c>
      <c r="I219" s="65">
        <v>141.34773920999999</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c r="A220" s="74" t="s">
        <v>173</v>
      </c>
      <c r="B220" s="74"/>
      <c r="C220" s="74"/>
      <c r="D220" s="74"/>
      <c r="E220" s="74"/>
      <c r="F220" s="65">
        <v>202</v>
      </c>
      <c r="G220" s="65">
        <v>7</v>
      </c>
      <c r="H220" s="65">
        <v>0</v>
      </c>
      <c r="I220" s="65">
        <v>209</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c r="A221" s="74" t="s">
        <v>174</v>
      </c>
      <c r="B221" s="74"/>
      <c r="C221" s="74"/>
      <c r="D221" s="74"/>
      <c r="E221" s="74"/>
      <c r="F221" s="65">
        <v>54</v>
      </c>
      <c r="G221" s="65">
        <v>3</v>
      </c>
      <c r="H221" s="65">
        <v>0</v>
      </c>
      <c r="I221" s="65">
        <v>57</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c r="A223" s="74" t="s">
        <v>176</v>
      </c>
      <c r="B223" s="74"/>
      <c r="C223" s="74"/>
      <c r="D223" s="74"/>
      <c r="E223" s="74"/>
      <c r="F223" s="65">
        <v>61</v>
      </c>
      <c r="G223" s="65">
        <v>0</v>
      </c>
      <c r="H223" s="65">
        <v>0</v>
      </c>
      <c r="I223" s="65">
        <v>61</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c r="A224" s="74" t="s">
        <v>177</v>
      </c>
      <c r="B224" s="74"/>
      <c r="C224" s="74"/>
      <c r="D224" s="74"/>
      <c r="E224" s="74"/>
      <c r="F224" s="65">
        <v>23</v>
      </c>
      <c r="G224" s="65">
        <v>3</v>
      </c>
      <c r="H224" s="65">
        <v>0</v>
      </c>
      <c r="I224" s="65">
        <v>26</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c r="A227" s="74" t="s">
        <v>180</v>
      </c>
      <c r="B227" s="74"/>
      <c r="C227" s="74"/>
      <c r="D227" s="74"/>
      <c r="E227" s="74"/>
      <c r="F227" s="65">
        <v>12</v>
      </c>
      <c r="G227" s="65">
        <v>0</v>
      </c>
      <c r="H227" s="65">
        <v>0</v>
      </c>
      <c r="I227" s="65">
        <v>12</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c r="A230" s="74" t="s">
        <v>181</v>
      </c>
      <c r="B230" s="74"/>
      <c r="C230" s="74"/>
      <c r="D230" s="74"/>
      <c r="E230" s="74"/>
      <c r="F230" s="65">
        <v>694</v>
      </c>
      <c r="G230" s="65">
        <v>45</v>
      </c>
      <c r="H230" s="65">
        <v>0</v>
      </c>
      <c r="I230" s="65">
        <v>739</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c r="A231" s="74" t="s">
        <v>182</v>
      </c>
      <c r="B231" s="74"/>
      <c r="C231" s="74"/>
      <c r="D231" s="74"/>
      <c r="E231" s="74"/>
      <c r="F231" s="65">
        <v>518.55680115006976</v>
      </c>
      <c r="G231" s="65">
        <v>0</v>
      </c>
      <c r="H231" s="65">
        <v>3.2933953538689593</v>
      </c>
      <c r="I231" s="65">
        <v>515.2634057962008</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c r="A232" s="74" t="s">
        <v>183</v>
      </c>
      <c r="B232" s="74"/>
      <c r="C232" s="74"/>
      <c r="D232" s="74"/>
      <c r="E232" s="74"/>
      <c r="F232" s="65">
        <v>1616.7298889266101</v>
      </c>
      <c r="G232" s="65">
        <v>23.755707386564744</v>
      </c>
      <c r="H232" s="65">
        <v>3.4</v>
      </c>
      <c r="I232" s="65">
        <v>1637.0855963131748</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c r="A233" s="74" t="s">
        <v>184</v>
      </c>
      <c r="B233" s="74"/>
      <c r="C233" s="74"/>
      <c r="D233" s="74"/>
      <c r="E233" s="74"/>
      <c r="F233" s="65">
        <v>1.4590000000000001</v>
      </c>
      <c r="G233" s="65">
        <v>0.44046909963467784</v>
      </c>
      <c r="H233" s="65">
        <v>0</v>
      </c>
      <c r="I233" s="65">
        <v>1.8994690996346779</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c r="A235" s="74" t="s">
        <v>180</v>
      </c>
      <c r="B235" s="74"/>
      <c r="C235" s="74"/>
      <c r="D235" s="74"/>
      <c r="E235" s="74"/>
      <c r="F235" s="65">
        <v>68</v>
      </c>
      <c r="G235" s="65">
        <v>3</v>
      </c>
      <c r="H235" s="65">
        <v>0</v>
      </c>
      <c r="I235" s="65">
        <v>71</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c r="A238" s="74" t="s">
        <v>186</v>
      </c>
      <c r="B238" s="74"/>
      <c r="C238" s="74"/>
      <c r="D238" s="74"/>
      <c r="E238" s="74"/>
      <c r="F238" s="65">
        <v>71</v>
      </c>
      <c r="G238" s="65">
        <v>5</v>
      </c>
      <c r="H238" s="65">
        <v>6</v>
      </c>
      <c r="I238" s="65">
        <v>70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c r="A239" s="74" t="s">
        <v>187</v>
      </c>
      <c r="B239" s="74"/>
      <c r="C239" s="74"/>
      <c r="D239" s="74"/>
      <c r="E239" s="74"/>
      <c r="F239" s="65">
        <v>1728</v>
      </c>
      <c r="G239" s="65">
        <v>33</v>
      </c>
      <c r="H239" s="65">
        <v>25</v>
      </c>
      <c r="I239" s="65">
        <v>1736</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c r="A240" s="73" t="s">
        <v>188</v>
      </c>
      <c r="B240" s="73"/>
      <c r="C240" s="73"/>
      <c r="D240" s="73"/>
      <c r="E240" s="73"/>
      <c r="F240" s="65">
        <v>714</v>
      </c>
      <c r="G240" s="65">
        <v>82</v>
      </c>
      <c r="H240" s="65">
        <v>9</v>
      </c>
      <c r="I240" s="65">
        <v>787</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c r="A241" s="73" t="s">
        <v>189</v>
      </c>
      <c r="B241" s="73"/>
      <c r="C241" s="73"/>
      <c r="D241" s="73"/>
      <c r="E241" s="73"/>
      <c r="F241" s="65">
        <v>28</v>
      </c>
      <c r="G241" s="65">
        <v>0</v>
      </c>
      <c r="H241" s="65">
        <v>0</v>
      </c>
      <c r="I241" s="65">
        <v>28</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c r="A242" s="74" t="s">
        <v>190</v>
      </c>
      <c r="B242" s="74"/>
      <c r="C242" s="74"/>
      <c r="D242" s="74"/>
      <c r="E242" s="74"/>
      <c r="F242" s="65">
        <v>8</v>
      </c>
      <c r="G242" s="65">
        <v>1</v>
      </c>
      <c r="H242" s="65">
        <v>0</v>
      </c>
      <c r="I242" s="65">
        <v>9</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c r="A243" s="6" t="s">
        <v>191</v>
      </c>
      <c r="B243" s="6"/>
      <c r="C243" s="6"/>
      <c r="D243" s="6"/>
      <c r="E243" s="6"/>
      <c r="F243" s="65">
        <v>97</v>
      </c>
      <c r="G243" s="65">
        <v>3</v>
      </c>
      <c r="H243" s="65">
        <v>0</v>
      </c>
      <c r="I243" s="65">
        <v>100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c r="A244" s="73" t="s">
        <v>192</v>
      </c>
      <c r="B244" s="73"/>
      <c r="C244" s="73"/>
      <c r="D244" s="73"/>
      <c r="E244" s="73"/>
      <c r="F244" s="65">
        <v>77</v>
      </c>
      <c r="G244" s="65">
        <v>11</v>
      </c>
      <c r="H244" s="65">
        <v>0</v>
      </c>
      <c r="I244" s="65">
        <v>88</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c r="A245" s="73" t="s">
        <v>95</v>
      </c>
      <c r="B245" s="73"/>
      <c r="C245" s="73"/>
      <c r="D245" s="73"/>
      <c r="E245" s="73"/>
      <c r="F245" s="65">
        <v>3</v>
      </c>
      <c r="G245" s="65">
        <v>0</v>
      </c>
      <c r="H245" s="65">
        <v>0</v>
      </c>
      <c r="I245" s="65">
        <v>3</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c r="A248" s="74" t="s">
        <v>193</v>
      </c>
      <c r="B248" s="74"/>
      <c r="C248" s="74"/>
      <c r="D248" s="74"/>
      <c r="E248" s="74"/>
      <c r="F248" s="65">
        <v>3147.4349644181902</v>
      </c>
      <c r="G248" s="65">
        <v>8.487118188288278</v>
      </c>
      <c r="H248" s="65">
        <v>4.8899999999999997</v>
      </c>
      <c r="I248" s="65">
        <v>3151.0320826064785</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c r="A250" s="74" t="s">
        <v>194</v>
      </c>
      <c r="B250" s="74"/>
      <c r="C250" s="74"/>
      <c r="D250" s="74"/>
      <c r="E250" s="74"/>
      <c r="F250" s="65">
        <v>36114</v>
      </c>
      <c r="G250" s="65">
        <v>479</v>
      </c>
      <c r="H250" s="65">
        <v>393</v>
      </c>
      <c r="I250" s="65">
        <v>36200</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c r="A251" s="74" t="s">
        <v>195</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c r="A254" s="74" t="s">
        <v>196</v>
      </c>
      <c r="B254" s="74"/>
      <c r="C254" s="74"/>
      <c r="D254" s="74"/>
      <c r="E254" s="74"/>
      <c r="F254" s="65">
        <v>154091</v>
      </c>
      <c r="G254" s="65">
        <v>2140</v>
      </c>
      <c r="H254" s="65">
        <v>503</v>
      </c>
      <c r="I254" s="65">
        <v>155728</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c r="A258" s="77" t="s">
        <v>155</v>
      </c>
    </row>
    <row r="259" spans="1:31">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c r="A260" s="75" t="s">
        <v>161</v>
      </c>
      <c r="B260" s="75"/>
      <c r="C260" s="75"/>
      <c r="D260" s="75"/>
      <c r="E260" s="75"/>
      <c r="F260" s="65">
        <f>SUM(F263:F269)</f>
        <v>3766865472.585012</v>
      </c>
      <c r="G260" s="65">
        <f t="shared" ref="G260:I260" si="8">SUM(G263:G269)</f>
        <v>325071273.10999972</v>
      </c>
      <c r="H260" s="65">
        <f t="shared" si="8"/>
        <v>-481865</v>
      </c>
      <c r="I260" s="65">
        <f t="shared" si="8"/>
        <v>4091454880.6950045</v>
      </c>
      <c r="J260" s="3"/>
      <c r="K260" s="3"/>
      <c r="L260" s="3"/>
      <c r="M260" s="3"/>
      <c r="N260" s="3"/>
      <c r="O260" s="3"/>
      <c r="P260" s="3"/>
      <c r="Q260" s="3"/>
      <c r="R260" s="3"/>
      <c r="S260" s="3"/>
      <c r="T260" s="3"/>
      <c r="U260" s="3"/>
      <c r="V260" s="3"/>
      <c r="W260" s="3"/>
      <c r="X260" s="3"/>
      <c r="Y260" s="3"/>
      <c r="Z260" s="3"/>
      <c r="AA260" s="3"/>
      <c r="AB260" s="3"/>
      <c r="AC260" s="3"/>
      <c r="AD260" s="3"/>
      <c r="AE260" s="3"/>
    </row>
    <row r="261" spans="1:3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c r="A263" s="76" t="s">
        <v>162</v>
      </c>
      <c r="B263" s="76"/>
      <c r="C263" s="76"/>
      <c r="D263" s="76"/>
      <c r="E263" s="76"/>
      <c r="F263" s="69">
        <v>74062667.519999996</v>
      </c>
      <c r="G263" s="69">
        <v>4176495.8099999996</v>
      </c>
      <c r="H263" s="69">
        <v>0</v>
      </c>
      <c r="I263" s="69">
        <v>78239163.329999983</v>
      </c>
      <c r="J263" s="3"/>
      <c r="K263" s="3"/>
      <c r="L263" s="3"/>
      <c r="M263" s="3"/>
      <c r="N263" s="3"/>
      <c r="O263" s="3"/>
      <c r="P263" s="3"/>
      <c r="Q263" s="3"/>
      <c r="R263" s="3"/>
      <c r="S263" s="3"/>
      <c r="T263" s="3"/>
      <c r="U263" s="3"/>
      <c r="V263" s="3"/>
      <c r="W263" s="3"/>
      <c r="X263" s="3"/>
      <c r="Y263" s="3"/>
      <c r="Z263" s="3"/>
      <c r="AA263" s="3"/>
      <c r="AB263" s="3"/>
      <c r="AC263" s="3"/>
      <c r="AD263" s="3"/>
      <c r="AE263" s="3"/>
    </row>
    <row r="264" spans="1:31">
      <c r="A264" s="76" t="s">
        <v>163</v>
      </c>
      <c r="B264" s="76"/>
      <c r="C264" s="76"/>
      <c r="D264" s="76"/>
      <c r="E264" s="76"/>
      <c r="F264" s="69">
        <v>323185761.7100001</v>
      </c>
      <c r="G264" s="69">
        <v>26787522.480000008</v>
      </c>
      <c r="H264" s="69">
        <v>0</v>
      </c>
      <c r="I264" s="69">
        <v>349973284.18999976</v>
      </c>
      <c r="J264" s="3"/>
      <c r="K264" s="3"/>
      <c r="L264" s="3"/>
      <c r="M264" s="3"/>
      <c r="N264" s="3"/>
      <c r="O264" s="3"/>
      <c r="P264" s="3"/>
      <c r="Q264" s="3"/>
      <c r="R264" s="3"/>
      <c r="S264" s="3"/>
      <c r="T264" s="3"/>
      <c r="U264" s="3"/>
      <c r="V264" s="3"/>
      <c r="W264" s="3"/>
      <c r="X264" s="3"/>
      <c r="Y264" s="3"/>
      <c r="Z264" s="3"/>
      <c r="AA264" s="3"/>
      <c r="AB264" s="3"/>
      <c r="AC264" s="3"/>
      <c r="AD264" s="3"/>
      <c r="AE264" s="3"/>
    </row>
    <row r="265" spans="1:31">
      <c r="A265" s="76" t="s">
        <v>164</v>
      </c>
      <c r="B265" s="76"/>
      <c r="C265" s="76"/>
      <c r="D265" s="76"/>
      <c r="E265" s="76"/>
      <c r="F265" s="69">
        <v>0</v>
      </c>
      <c r="G265" s="69">
        <v>1</v>
      </c>
      <c r="H265" s="69">
        <v>2</v>
      </c>
      <c r="I265" s="69">
        <v>3</v>
      </c>
      <c r="J265" s="3"/>
      <c r="K265" s="3"/>
      <c r="L265" s="3"/>
      <c r="M265" s="3"/>
      <c r="N265" s="3"/>
      <c r="O265" s="3"/>
      <c r="P265" s="3"/>
      <c r="Q265" s="3"/>
      <c r="R265" s="3"/>
      <c r="S265" s="3"/>
      <c r="T265" s="3"/>
      <c r="U265" s="3"/>
      <c r="V265" s="3"/>
      <c r="W265" s="3"/>
      <c r="X265" s="3"/>
      <c r="Y265" s="3"/>
      <c r="Z265" s="3"/>
      <c r="AA265" s="3"/>
      <c r="AB265" s="3"/>
      <c r="AC265" s="3"/>
      <c r="AD265" s="3"/>
      <c r="AE265" s="3"/>
    </row>
    <row r="266" spans="1:31">
      <c r="A266" s="76" t="s">
        <v>165</v>
      </c>
      <c r="B266" s="76"/>
      <c r="C266" s="76"/>
      <c r="D266" s="76"/>
      <c r="E266" s="76"/>
      <c r="F266" s="69">
        <v>3307703764.2850118</v>
      </c>
      <c r="G266" s="69">
        <v>267548357.38999972</v>
      </c>
      <c r="H266" s="69">
        <v>-481867</v>
      </c>
      <c r="I266" s="69">
        <v>3574770254.675005</v>
      </c>
      <c r="J266" s="3"/>
      <c r="K266" s="3"/>
      <c r="L266" s="3"/>
      <c r="M266" s="3"/>
      <c r="N266" s="3"/>
      <c r="O266" s="3"/>
      <c r="P266" s="3"/>
      <c r="Q266" s="3"/>
      <c r="R266" s="3"/>
      <c r="S266" s="3"/>
      <c r="T266" s="3"/>
      <c r="U266" s="3"/>
      <c r="V266" s="3"/>
      <c r="W266" s="3"/>
      <c r="X266" s="3"/>
      <c r="Y266" s="3"/>
      <c r="Z266" s="3"/>
      <c r="AA266" s="3"/>
      <c r="AB266" s="3"/>
      <c r="AC266" s="3"/>
      <c r="AD266" s="3"/>
      <c r="AE266" s="3"/>
    </row>
    <row r="267" spans="1:31">
      <c r="A267" s="76" t="s">
        <v>166</v>
      </c>
      <c r="B267" s="76"/>
      <c r="C267" s="76"/>
      <c r="D267" s="76"/>
      <c r="E267" s="76"/>
      <c r="F267" s="69">
        <v>47291091.540000007</v>
      </c>
      <c r="G267" s="69">
        <v>26142609.420000002</v>
      </c>
      <c r="H267" s="69">
        <v>0</v>
      </c>
      <c r="I267" s="69">
        <v>73433700.960000008</v>
      </c>
      <c r="J267" s="3"/>
      <c r="K267" s="3"/>
      <c r="L267" s="3"/>
      <c r="M267" s="3"/>
      <c r="N267" s="3"/>
      <c r="O267" s="3"/>
      <c r="P267" s="3"/>
      <c r="Q267" s="3"/>
      <c r="R267" s="3"/>
      <c r="S267" s="3"/>
      <c r="T267" s="3"/>
      <c r="U267" s="3"/>
      <c r="V267" s="3"/>
      <c r="W267" s="3"/>
      <c r="X267" s="3"/>
      <c r="Y267" s="3"/>
      <c r="Z267" s="3"/>
      <c r="AA267" s="3"/>
      <c r="AB267" s="3"/>
      <c r="AC267" s="3"/>
      <c r="AD267" s="3"/>
      <c r="AE267" s="3"/>
    </row>
    <row r="268" spans="1:31">
      <c r="A268" s="76" t="s">
        <v>167</v>
      </c>
      <c r="B268" s="76"/>
      <c r="C268" s="76"/>
      <c r="D268" s="76"/>
      <c r="E268" s="7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c r="A269" s="76" t="s">
        <v>168</v>
      </c>
      <c r="B269" s="76"/>
      <c r="C269" s="76"/>
      <c r="D269" s="76"/>
      <c r="E269" s="76"/>
      <c r="F269" s="69">
        <v>14622187.529999999</v>
      </c>
      <c r="G269" s="69">
        <v>416287.01</v>
      </c>
      <c r="H269" s="69">
        <v>0</v>
      </c>
      <c r="I269" s="69">
        <v>15038474.539999999</v>
      </c>
      <c r="J269" s="3"/>
      <c r="K269" s="3"/>
      <c r="L269" s="3"/>
      <c r="M269" s="3"/>
      <c r="N269" s="3"/>
      <c r="O269" s="3"/>
      <c r="P269" s="3"/>
      <c r="Q269" s="3"/>
      <c r="R269" s="3"/>
      <c r="S269" s="3"/>
      <c r="T269" s="3"/>
      <c r="U269" s="3"/>
      <c r="V269" s="3"/>
      <c r="W269" s="3"/>
      <c r="X269" s="3"/>
      <c r="Y269" s="3"/>
      <c r="Z269" s="3"/>
      <c r="AA269" s="3"/>
      <c r="AB269" s="3"/>
      <c r="AC269" s="3"/>
      <c r="AD269" s="3"/>
      <c r="AE269" s="3"/>
    </row>
    <row r="270" spans="1:31">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c r="A272" s="39" t="s">
        <v>159</v>
      </c>
      <c r="B272" s="26"/>
      <c r="C272" s="26"/>
      <c r="D272" s="87" t="s">
        <v>349</v>
      </c>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c r="A275" s="101" t="s">
        <v>156</v>
      </c>
    </row>
    <row r="276" spans="1:31" s="35" customFormat="1" ht="50.65" customHeight="1">
      <c r="A276" s="34"/>
      <c r="I276" s="100" t="s">
        <v>211</v>
      </c>
    </row>
    <row r="277" spans="1:31" ht="70.5" customHeight="1">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c r="A279" s="74" t="s">
        <v>99</v>
      </c>
      <c r="B279" s="74"/>
      <c r="C279" s="74"/>
      <c r="D279" s="74"/>
      <c r="E279" s="74"/>
      <c r="F279" s="65">
        <v>746900</v>
      </c>
      <c r="G279" s="65"/>
      <c r="H279" s="65"/>
      <c r="I279" s="65"/>
      <c r="J279" s="79" t="s">
        <v>350</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c r="A281" s="73" t="s">
        <v>101</v>
      </c>
      <c r="B281" s="73"/>
      <c r="C281" s="73"/>
      <c r="D281" s="73"/>
      <c r="E281" s="73"/>
      <c r="F281" s="65"/>
      <c r="G281" s="65"/>
      <c r="H281" s="65"/>
      <c r="I281" s="65"/>
      <c r="J281" s="79"/>
      <c r="K281" s="79"/>
      <c r="L281" s="3"/>
      <c r="M281" s="3"/>
      <c r="N281" s="3"/>
      <c r="O281" s="3"/>
      <c r="P281" s="3"/>
      <c r="Q281" s="3"/>
      <c r="R281" s="3"/>
      <c r="S281" s="3"/>
      <c r="T281" s="3"/>
      <c r="U281" s="3"/>
      <c r="V281" s="3"/>
      <c r="W281" s="3"/>
      <c r="X281" s="3"/>
      <c r="Y281" s="3"/>
      <c r="Z281" s="3"/>
      <c r="AA281" s="3"/>
      <c r="AB281" s="3"/>
      <c r="AC281" s="3"/>
      <c r="AD281" s="3"/>
      <c r="AE281" s="3"/>
    </row>
    <row r="282" spans="1:31">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c r="A291" s="73" t="s">
        <v>332</v>
      </c>
      <c r="B291" s="73"/>
      <c r="C291" s="73"/>
      <c r="D291" s="73"/>
      <c r="E291" s="73"/>
      <c r="F291" s="60">
        <v>154061</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c r="A310" s="3" t="s">
        <v>333</v>
      </c>
      <c r="B310" s="3"/>
      <c r="C310" s="3"/>
      <c r="D310" s="3"/>
      <c r="E310" s="3"/>
      <c r="F310" s="3"/>
      <c r="G310" s="3"/>
      <c r="H310" s="3"/>
      <c r="I310" s="31" t="s">
        <v>91</v>
      </c>
      <c r="J310" s="33" t="s">
        <v>351</v>
      </c>
      <c r="K310" s="3"/>
      <c r="L310" s="3"/>
      <c r="M310" s="3"/>
      <c r="N310" s="3"/>
      <c r="O310" s="3"/>
      <c r="P310" s="3"/>
      <c r="Q310" s="3"/>
      <c r="R310" s="3"/>
      <c r="S310" s="3"/>
      <c r="T310" s="3"/>
      <c r="U310" s="3"/>
      <c r="V310" s="3"/>
      <c r="W310" s="3"/>
      <c r="X310" s="3"/>
      <c r="Y310" s="3"/>
      <c r="Z310" s="3"/>
      <c r="AA310" s="3"/>
      <c r="AB310" s="3"/>
      <c r="AC310" s="3"/>
      <c r="AD310" s="3"/>
      <c r="AE310" s="3"/>
    </row>
    <row r="311" spans="1:31">
      <c r="A311" s="3" t="s">
        <v>334</v>
      </c>
      <c r="B311" s="3"/>
      <c r="C311" s="3"/>
      <c r="D311" s="3"/>
      <c r="E311" s="3"/>
      <c r="F311" s="3"/>
      <c r="G311" s="3"/>
      <c r="H311" s="3"/>
      <c r="I311" s="31" t="s">
        <v>91</v>
      </c>
      <c r="J311" s="33" t="s">
        <v>351</v>
      </c>
      <c r="K311" s="3"/>
      <c r="L311" s="3"/>
      <c r="M311" s="3"/>
      <c r="N311" s="3"/>
      <c r="O311" s="3"/>
      <c r="P311" s="3"/>
      <c r="Q311" s="3"/>
      <c r="R311" s="3"/>
      <c r="S311" s="3"/>
      <c r="T311" s="3"/>
      <c r="U311" s="3"/>
      <c r="V311" s="3"/>
      <c r="W311" s="3"/>
      <c r="X311" s="3"/>
      <c r="Y311" s="3"/>
      <c r="Z311" s="3"/>
      <c r="AA311" s="3"/>
      <c r="AB311" s="3"/>
      <c r="AC311" s="3"/>
      <c r="AD311" s="3"/>
      <c r="AE311" s="3"/>
    </row>
    <row r="312" spans="1:31">
      <c r="A312" s="3" t="s">
        <v>335</v>
      </c>
      <c r="B312" s="3"/>
      <c r="C312" s="3"/>
      <c r="D312" s="3"/>
      <c r="E312" s="3"/>
      <c r="F312" s="3"/>
      <c r="G312" s="3"/>
      <c r="H312" s="3"/>
      <c r="I312" s="31" t="s">
        <v>91</v>
      </c>
      <c r="J312" s="33" t="s">
        <v>351</v>
      </c>
      <c r="K312" s="3"/>
      <c r="L312" s="3"/>
      <c r="M312" s="3"/>
      <c r="N312" s="3"/>
      <c r="O312" s="3"/>
      <c r="P312" s="3"/>
      <c r="Q312" s="3"/>
      <c r="R312" s="3"/>
      <c r="S312" s="3"/>
      <c r="T312" s="3"/>
      <c r="U312" s="3"/>
      <c r="V312" s="3"/>
      <c r="W312" s="3"/>
      <c r="X312" s="3"/>
      <c r="Y312" s="3"/>
      <c r="Z312" s="3"/>
      <c r="AA312" s="3"/>
      <c r="AB312" s="3"/>
      <c r="AC312" s="3"/>
      <c r="AD312" s="3"/>
      <c r="AE312" s="3"/>
    </row>
    <row r="313" spans="1:3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row r="320" spans="1:31"/>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cols>
    <col min="1" max="1" width="37.25" bestFit="1" customWidth="1"/>
    <col min="3" max="3" width="15.625" bestFit="1" customWidth="1"/>
    <col min="4" max="4" width="20.75" bestFit="1" customWidth="1"/>
    <col min="5" max="5" width="76.125" bestFit="1" customWidth="1"/>
    <col min="8" max="8" width="52.75" customWidth="1"/>
  </cols>
  <sheetData>
    <row r="2" spans="1:11">
      <c r="A2" t="s">
        <v>142</v>
      </c>
      <c r="C2" t="s">
        <v>142</v>
      </c>
      <c r="H2" s="29" t="s">
        <v>142</v>
      </c>
      <c r="I2" s="12"/>
      <c r="J2" s="6"/>
      <c r="K2" s="6"/>
    </row>
    <row r="3" spans="1:11">
      <c r="A3" t="s">
        <v>51</v>
      </c>
      <c r="C3" t="s">
        <v>91</v>
      </c>
      <c r="D3" t="s">
        <v>28</v>
      </c>
      <c r="H3" s="30" t="s">
        <v>106</v>
      </c>
      <c r="I3" s="7"/>
      <c r="J3" s="7"/>
      <c r="K3" s="7"/>
    </row>
    <row r="4" spans="1:11">
      <c r="A4" t="s">
        <v>52</v>
      </c>
      <c r="C4" t="s">
        <v>92</v>
      </c>
      <c r="D4" t="s">
        <v>29</v>
      </c>
      <c r="H4" s="30" t="s">
        <v>137</v>
      </c>
      <c r="I4" s="7"/>
      <c r="J4" s="7"/>
      <c r="K4" s="7"/>
    </row>
    <row r="5" spans="1:11">
      <c r="A5" t="s">
        <v>53</v>
      </c>
      <c r="D5" t="s">
        <v>30</v>
      </c>
      <c r="H5" s="30" t="s">
        <v>109</v>
      </c>
      <c r="I5" s="7"/>
      <c r="J5" s="7"/>
      <c r="K5" s="7"/>
    </row>
    <row r="6" spans="1:11">
      <c r="A6" t="s">
        <v>54</v>
      </c>
      <c r="D6" t="s">
        <v>31</v>
      </c>
      <c r="H6" s="30" t="s">
        <v>110</v>
      </c>
      <c r="I6" s="7"/>
      <c r="J6" s="7"/>
      <c r="K6" s="7"/>
    </row>
    <row r="7" spans="1:11">
      <c r="A7" t="s">
        <v>55</v>
      </c>
      <c r="D7" t="s">
        <v>32</v>
      </c>
      <c r="H7" s="30" t="s">
        <v>111</v>
      </c>
      <c r="I7" s="6"/>
      <c r="J7" s="6"/>
      <c r="K7" s="6"/>
    </row>
    <row r="8" spans="1:11" ht="14.25" customHeight="1">
      <c r="A8" t="s">
        <v>56</v>
      </c>
      <c r="H8" s="30" t="s">
        <v>112</v>
      </c>
      <c r="I8" s="14"/>
      <c r="J8" s="14"/>
      <c r="K8" s="14"/>
    </row>
    <row r="9" spans="1:11" ht="14.25" customHeight="1">
      <c r="A9" t="s">
        <v>57</v>
      </c>
      <c r="H9" s="30" t="s">
        <v>113</v>
      </c>
      <c r="I9" s="14"/>
      <c r="J9" s="14"/>
      <c r="K9" s="14"/>
    </row>
    <row r="10" spans="1:11">
      <c r="A10" t="s">
        <v>58</v>
      </c>
      <c r="H10" s="30" t="s">
        <v>114</v>
      </c>
      <c r="I10" s="7"/>
      <c r="J10" s="7"/>
      <c r="K10" s="7"/>
    </row>
    <row r="11" spans="1:11">
      <c r="A11" t="s">
        <v>59</v>
      </c>
      <c r="H11" s="30" t="s">
        <v>115</v>
      </c>
      <c r="I11" s="7"/>
      <c r="J11" s="7"/>
      <c r="K11" s="7"/>
    </row>
    <row r="12" spans="1:11">
      <c r="A12" t="s">
        <v>60</v>
      </c>
      <c r="H12" s="30" t="s">
        <v>116</v>
      </c>
      <c r="I12" s="7"/>
      <c r="J12" s="7"/>
      <c r="K12" s="7"/>
    </row>
    <row r="13" spans="1:11">
      <c r="A13" t="s">
        <v>61</v>
      </c>
      <c r="H13" s="30" t="s">
        <v>117</v>
      </c>
      <c r="I13" s="7"/>
      <c r="J13" s="7"/>
      <c r="K13" s="7"/>
    </row>
    <row r="14" spans="1:11">
      <c r="A14" t="s">
        <v>62</v>
      </c>
      <c r="H14" s="30" t="s">
        <v>118</v>
      </c>
      <c r="I14" s="7"/>
      <c r="J14" s="7"/>
      <c r="K14" s="7"/>
    </row>
    <row r="15" spans="1:11">
      <c r="A15" t="s">
        <v>63</v>
      </c>
      <c r="H15" s="30" t="s">
        <v>119</v>
      </c>
      <c r="I15" s="7"/>
      <c r="J15" s="7"/>
      <c r="K15" s="7"/>
    </row>
    <row r="16" spans="1:11">
      <c r="A16" t="s">
        <v>64</v>
      </c>
      <c r="H16" s="30" t="s">
        <v>120</v>
      </c>
      <c r="I16" s="7"/>
      <c r="J16" s="7"/>
      <c r="K16" s="7"/>
    </row>
    <row r="17" spans="1:11">
      <c r="A17" t="s">
        <v>65</v>
      </c>
      <c r="H17" s="30" t="s">
        <v>121</v>
      </c>
      <c r="I17" s="7"/>
      <c r="J17" s="7"/>
      <c r="K17" s="7"/>
    </row>
    <row r="18" spans="1:11">
      <c r="A18" t="s">
        <v>66</v>
      </c>
      <c r="H18" s="30" t="s">
        <v>122</v>
      </c>
      <c r="I18" s="7"/>
      <c r="J18" s="7"/>
      <c r="K18" s="7"/>
    </row>
    <row r="19" spans="1:11">
      <c r="A19" t="s">
        <v>67</v>
      </c>
      <c r="H19" s="30" t="s">
        <v>123</v>
      </c>
      <c r="I19" s="7"/>
      <c r="J19" s="7"/>
      <c r="K19" s="7"/>
    </row>
    <row r="20" spans="1:11">
      <c r="A20" t="s">
        <v>68</v>
      </c>
      <c r="H20" s="30" t="s">
        <v>124</v>
      </c>
      <c r="I20" s="7"/>
      <c r="J20" s="7"/>
      <c r="K20" s="7"/>
    </row>
    <row r="21" spans="1:11">
      <c r="A21" t="s">
        <v>69</v>
      </c>
      <c r="H21" s="30" t="s">
        <v>125</v>
      </c>
      <c r="I21" s="7"/>
      <c r="J21" s="7"/>
      <c r="K21" s="7"/>
    </row>
    <row r="22" spans="1:11">
      <c r="A22" t="s">
        <v>70</v>
      </c>
      <c r="H22" s="30" t="s">
        <v>126</v>
      </c>
      <c r="I22" s="7"/>
      <c r="J22" s="7"/>
      <c r="K22" s="7"/>
    </row>
    <row r="23" spans="1:11">
      <c r="A23" t="s">
        <v>71</v>
      </c>
      <c r="H23" s="30" t="s">
        <v>127</v>
      </c>
      <c r="I23" s="7"/>
      <c r="J23" s="7"/>
      <c r="K23" s="7"/>
    </row>
    <row r="24" spans="1:11">
      <c r="A24" t="s">
        <v>72</v>
      </c>
      <c r="H24" s="30" t="s">
        <v>128</v>
      </c>
      <c r="I24" s="7"/>
      <c r="J24" s="7"/>
      <c r="K24" s="7"/>
    </row>
    <row r="25" spans="1:11">
      <c r="A25" t="s">
        <v>73</v>
      </c>
      <c r="H25" s="30" t="s">
        <v>129</v>
      </c>
      <c r="I25" s="7"/>
      <c r="J25" s="7"/>
      <c r="K25" s="7"/>
    </row>
    <row r="26" spans="1:11" ht="14.25" customHeight="1">
      <c r="A26" t="s">
        <v>74</v>
      </c>
      <c r="H26" s="30" t="s">
        <v>130</v>
      </c>
      <c r="I26" s="7"/>
      <c r="J26" s="7"/>
      <c r="K26" s="7"/>
    </row>
    <row r="27" spans="1:11" ht="14.25" customHeight="1">
      <c r="A27" t="s">
        <v>75</v>
      </c>
      <c r="H27" s="30" t="s">
        <v>131</v>
      </c>
      <c r="I27" s="7"/>
      <c r="J27" s="7"/>
      <c r="K27" s="7"/>
    </row>
    <row r="28" spans="1:11" ht="14.25" customHeight="1">
      <c r="A28" t="s">
        <v>76</v>
      </c>
      <c r="H28" s="30" t="s">
        <v>132</v>
      </c>
      <c r="I28" s="7"/>
      <c r="J28" s="7"/>
      <c r="K28" s="7"/>
    </row>
    <row r="29" spans="1:11">
      <c r="A29" t="s">
        <v>77</v>
      </c>
      <c r="H29" s="30" t="s">
        <v>133</v>
      </c>
      <c r="I29" s="7"/>
      <c r="J29" s="7"/>
      <c r="K29" s="7"/>
    </row>
    <row r="30" spans="1:11">
      <c r="A30" t="s">
        <v>78</v>
      </c>
      <c r="H30" s="30" t="s">
        <v>134</v>
      </c>
      <c r="I30" s="7"/>
      <c r="J30" s="7"/>
      <c r="K30" s="7"/>
    </row>
    <row r="31" spans="1:11">
      <c r="A31" t="s">
        <v>79</v>
      </c>
      <c r="H31" s="30" t="s">
        <v>135</v>
      </c>
      <c r="I31" s="7"/>
      <c r="J31" s="7"/>
      <c r="K31" s="7"/>
    </row>
    <row r="32" spans="1:11">
      <c r="A32" t="s">
        <v>80</v>
      </c>
      <c r="H32" s="30" t="s">
        <v>136</v>
      </c>
      <c r="I32" s="7"/>
      <c r="J32" s="7"/>
      <c r="K32" s="7"/>
    </row>
    <row r="33" spans="1:11">
      <c r="A33" t="s">
        <v>81</v>
      </c>
      <c r="H33" s="30" t="s">
        <v>107</v>
      </c>
      <c r="I33" s="7"/>
      <c r="J33" s="7"/>
      <c r="K33" s="7"/>
    </row>
    <row r="34" spans="1:11">
      <c r="A34" t="s">
        <v>82</v>
      </c>
      <c r="H34" s="30" t="s">
        <v>108</v>
      </c>
      <c r="I34" s="7"/>
      <c r="J34" s="7"/>
      <c r="K34" s="7"/>
    </row>
    <row r="35" spans="1:11">
      <c r="A35" t="s">
        <v>83</v>
      </c>
    </row>
    <row r="36" spans="1:11">
      <c r="A36" t="s">
        <v>84</v>
      </c>
    </row>
    <row r="37" spans="1:11">
      <c r="A37" t="s">
        <v>85</v>
      </c>
    </row>
    <row r="38" spans="1:11">
      <c r="A38" t="s">
        <v>86</v>
      </c>
    </row>
    <row r="39" spans="1:11">
      <c r="A39" t="s">
        <v>87</v>
      </c>
    </row>
    <row r="40" spans="1:11">
      <c r="A40" t="s">
        <v>88</v>
      </c>
    </row>
    <row r="41" spans="1:11">
      <c r="A41" t="s">
        <v>89</v>
      </c>
    </row>
    <row r="42" spans="1:11">
      <c r="A42" t="s">
        <v>90</v>
      </c>
    </row>
    <row r="45" spans="1:11" ht="15">
      <c r="A45" s="2"/>
    </row>
    <row r="46" spans="1:11" ht="15">
      <c r="A46" s="2" t="s">
        <v>147</v>
      </c>
    </row>
    <row r="47" spans="1:11">
      <c r="A47" t="s">
        <v>150</v>
      </c>
      <c r="B47">
        <f>+RR!I15</f>
        <v>0</v>
      </c>
    </row>
    <row r="48" spans="1:11">
      <c r="A48" t="s">
        <v>148</v>
      </c>
      <c r="B48">
        <f>+SUM(RR!I17:I26)</f>
        <v>0</v>
      </c>
    </row>
    <row r="49" spans="1:2">
      <c r="A49" t="s">
        <v>149</v>
      </c>
      <c r="B49" t="str">
        <f>+IF($B$48=$B$47,"","OBS: Opdelingen på selskabsniveau stemmer ikke")</f>
        <v/>
      </c>
    </row>
    <row r="51" spans="1:2">
      <c r="A51" t="s">
        <v>151</v>
      </c>
      <c r="B51">
        <f>+RR!I36</f>
        <v>0</v>
      </c>
    </row>
    <row r="52" spans="1:2">
      <c r="A52" t="s">
        <v>152</v>
      </c>
      <c r="B52">
        <f>+SUM(RR!I38:I40)</f>
        <v>0</v>
      </c>
    </row>
    <row r="53" spans="1:2">
      <c r="A53" t="s">
        <v>149</v>
      </c>
      <c r="B53" t="str">
        <f>+IF($B$52=$B$51,"","OBS: Opdelingen på selskabsniveau stemmer ikke")</f>
        <v/>
      </c>
    </row>
    <row r="73" spans="1:1">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Reguleringsregnskab 2025 - TREFOR El-net</dc:title>
  <dc:creator>Martin Aagaard Christensen</dc:creator>
  <cp:lastModifiedBy>Jørgen Guldborg</cp:lastModifiedBy>
  <cp:lastPrinted>2023-03-22T07:40:34Z</cp:lastPrinted>
  <dcterms:created xsi:type="dcterms:W3CDTF">2022-03-11T12:55:18Z</dcterms:created>
  <dcterms:modified xsi:type="dcterms:W3CDTF">2026-06-26T12:56:52Z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Dokumentnummer">
    <vt:lpwstr>2570143</vt:lpwstr>
  </property>
  <property fmtid="{D5CDD505-2E9C-101B-9397-08002B2CF9AE}" pid="10" name="Versionsnummer">
    <vt:lpwstr>2.0</vt:lpwstr>
  </property>
  <property fmtid="{D5CDD505-2E9C-101B-9397-08002B2CF9AE}" pid="11" name="Dato">
    <vt:lpwstr/>
  </property>
  <property fmtid="{D5CDD505-2E9C-101B-9397-08002B2CF9AE}" pid="12" name="Afdeling navn">
    <vt:lpwstr/>
  </property>
  <property fmtid="{D5CDD505-2E9C-101B-9397-08002B2CF9AE}" pid="13" name="Brevskrivernavn">
    <vt:lpwstr/>
  </property>
  <property fmtid="{D5CDD505-2E9C-101B-9397-08002B2CF9AE}" pid="14" name="Dirtlf">
    <vt:lpwstr/>
  </property>
  <property fmtid="{D5CDD505-2E9C-101B-9397-08002B2CF9AE}" pid="15" name="Reference">
    <vt:lpwstr/>
  </property>
  <property fmtid="{D5CDD505-2E9C-101B-9397-08002B2CF9AE}" pid="16" name="Titel">
    <vt:lpwstr/>
  </property>
  <property fmtid="{D5CDD505-2E9C-101B-9397-08002B2CF9AE}" pid="17" name="Firmanavn">
    <vt:lpwstr/>
  </property>
  <property fmtid="{D5CDD505-2E9C-101B-9397-08002B2CF9AE}" pid="18" name="Afdeling">
    <vt:lpwstr/>
  </property>
  <property fmtid="{D5CDD505-2E9C-101B-9397-08002B2CF9AE}" pid="19" name="CC">
    <vt:lpwstr/>
  </property>
  <property fmtid="{D5CDD505-2E9C-101B-9397-08002B2CF9AE}" pid="20" name="Fra">
    <vt:lpwstr/>
  </property>
  <property fmtid="{D5CDD505-2E9C-101B-9397-08002B2CF9AE}" pid="21" name="Medarbejdernr">
    <vt:lpwstr/>
  </property>
  <property fmtid="{D5CDD505-2E9C-101B-9397-08002B2CF9AE}" pid="22" name="Navnmedarbejder">
    <vt:lpwstr/>
  </property>
  <property fmtid="{D5CDD505-2E9C-101B-9397-08002B2CF9AE}" pid="23" name="Periode">
    <vt:lpwstr/>
  </property>
  <property fmtid="{D5CDD505-2E9C-101B-9397-08002B2CF9AE}" pid="24" name="Til">
    <vt:lpwstr/>
  </property>
  <property fmtid="{D5CDD505-2E9C-101B-9397-08002B2CF9AE}" pid="25" name="Vedrorende">
    <vt:lpwstr/>
  </property>
  <property fmtid="{D5CDD505-2E9C-101B-9397-08002B2CF9AE}" pid="26" name="Navn">
    <vt:lpwstr/>
  </property>
  <property fmtid="{D5CDD505-2E9C-101B-9397-08002B2CF9AE}" pid="27" name="Adresse">
    <vt:lpwstr/>
  </property>
  <property fmtid="{D5CDD505-2E9C-101B-9397-08002B2CF9AE}" pid="28" name="Postnrogby">
    <vt:lpwstr/>
  </property>
  <property fmtid="{D5CDD505-2E9C-101B-9397-08002B2CF9AE}" pid="29" name="Cprnr">
    <vt:lpwstr/>
  </property>
  <property fmtid="{D5CDD505-2E9C-101B-9397-08002B2CF9AE}" pid="30" name="Ansatdato">
    <vt:lpwstr/>
  </property>
  <property fmtid="{D5CDD505-2E9C-101B-9397-08002B2CF9AE}" pid="31" name="Forstearbejdsdag">
    <vt:lpwstr/>
  </property>
  <property fmtid="{D5CDD505-2E9C-101B-9397-08002B2CF9AE}" pid="32" name="Stillingsbetegnelse">
    <vt:lpwstr/>
  </property>
  <property fmtid="{D5CDD505-2E9C-101B-9397-08002B2CF9AE}" pid="33" name="Chefselskab">
    <vt:lpwstr/>
  </property>
  <property fmtid="{D5CDD505-2E9C-101B-9397-08002B2CF9AE}" pid="34" name="Navnchef">
    <vt:lpwstr/>
  </property>
  <property fmtid="{D5CDD505-2E9C-101B-9397-08002B2CF9AE}" pid="35" name="Tidsbegraensetdato">
    <vt:lpwstr/>
  </property>
  <property fmtid="{D5CDD505-2E9C-101B-9397-08002B2CF9AE}" pid="36" name="Attention">
    <vt:lpwstr/>
  </property>
  <property fmtid="{D5CDD505-2E9C-101B-9397-08002B2CF9AE}" pid="37" name="Firmacvrnr">
    <vt:lpwstr/>
  </property>
  <property fmtid="{D5CDD505-2E9C-101B-9397-08002B2CF9AE}" pid="38" name="Anciennitetfra">
    <vt:lpwstr/>
  </property>
  <property fmtid="{D5CDD505-2E9C-101B-9397-08002B2CF9AE}" pid="39" name="Telefon">
    <vt:lpwstr/>
  </property>
  <property fmtid="{D5CDD505-2E9C-101B-9397-08002B2CF9AE}" pid="40" name="Faxnr">
    <vt:lpwstr/>
  </property>
  <property fmtid="{D5CDD505-2E9C-101B-9397-08002B2CF9AE}" pid="41" name="BBR">
    <vt:lpwstr/>
  </property>
  <property fmtid="{D5CDD505-2E9C-101B-9397-08002B2CF9AE}" pid="42" name="BBR Adresse">
    <vt:lpwstr/>
  </property>
  <property fmtid="{D5CDD505-2E9C-101B-9397-08002B2CF9AE}" pid="43" name="installationsnummer">
    <vt:lpwstr/>
  </property>
  <property fmtid="{D5CDD505-2E9C-101B-9397-08002B2CF9AE}" pid="44" name="kundenummer">
    <vt:lpwstr/>
  </property>
  <property fmtid="{D5CDD505-2E9C-101B-9397-08002B2CF9AE}" pid="45" name="Elmålernummer">
    <vt:lpwstr/>
  </property>
  <property fmtid="{D5CDD505-2E9C-101B-9397-08002B2CF9AE}" pid="46" name="Art">
    <vt:lpwstr/>
  </property>
  <property fmtid="{D5CDD505-2E9C-101B-9397-08002B2CF9AE}" pid="47" name="Lokale">
    <vt:lpwstr/>
  </property>
  <property fmtid="{D5CDD505-2E9C-101B-9397-08002B2CF9AE}" pid="48" name="TidVarighed">
    <vt:lpwstr/>
  </property>
  <property fmtid="{D5CDD505-2E9C-101B-9397-08002B2CF9AE}" pid="49" name="fratraedelsesdato">
    <vt:lpwstr/>
  </property>
  <property fmtid="{D5CDD505-2E9C-101B-9397-08002B2CF9AE}" pid="50" name="Bemaerkninger">
    <vt:lpwstr/>
  </property>
  <property fmtid="{D5CDD505-2E9C-101B-9397-08002B2CF9AE}" pid="51" name="belob">
    <vt:lpwstr/>
  </property>
  <property fmtid="{D5CDD505-2E9C-101B-9397-08002B2CF9AE}" pid="52" name="antal">
    <vt:lpwstr/>
  </property>
  <property fmtid="{D5CDD505-2E9C-101B-9397-08002B2CF9AE}" pid="53" name="Dokumenttitel">
    <vt:lpwstr>Reguleringsregnskab 2025 - TREFOR El-net</vt:lpwstr>
  </property>
  <property fmtid="{D5CDD505-2E9C-101B-9397-08002B2CF9AE}" pid="54" name="Fornavn">
    <vt:lpwstr/>
  </property>
  <property fmtid="{D5CDD505-2E9C-101B-9397-08002B2CF9AE}" pid="55" name="Sidstefrist">
    <vt:lpwstr/>
  </property>
  <property fmtid="{D5CDD505-2E9C-101B-9397-08002B2CF9AE}" pid="56" name="Stationspostnrogby">
    <vt:lpwstr/>
  </property>
  <property fmtid="{D5CDD505-2E9C-101B-9397-08002B2CF9AE}" pid="57" name="Mobilnr">
    <vt:lpwstr/>
  </property>
  <property fmtid="{D5CDD505-2E9C-101B-9397-08002B2CF9AE}" pid="58" name="Stationsadresse">
    <vt:lpwstr/>
  </property>
  <property fmtid="{D5CDD505-2E9C-101B-9397-08002B2CF9AE}" pid="59" name="Stationsejeradresse">
    <vt:lpwstr/>
  </property>
  <property fmtid="{D5CDD505-2E9C-101B-9397-08002B2CF9AE}" pid="60" name="Staionsejernavn">
    <vt:lpwstr/>
  </property>
  <property fmtid="{D5CDD505-2E9C-101B-9397-08002B2CF9AE}" pid="61" name="Stationsnavnognr">
    <vt:lpwstr/>
  </property>
  <property fmtid="{D5CDD505-2E9C-101B-9397-08002B2CF9AE}" pid="62" name="Stationsejerpostnrogby">
    <vt:lpwstr/>
  </property>
  <property fmtid="{D5CDD505-2E9C-101B-9397-08002B2CF9AE}" pid="63" name="Stationsejernavn">
    <vt:lpwstr/>
  </property>
  <property fmtid="{D5CDD505-2E9C-101B-9397-08002B2CF9AE}" pid="64" name="Delegeret">
    <vt:lpwstr/>
  </property>
  <property fmtid="{D5CDD505-2E9C-101B-9397-08002B2CF9AE}" pid="65" name="Driftsleder">
    <vt:lpwstr/>
  </property>
  <property fmtid="{D5CDD505-2E9C-101B-9397-08002B2CF9AE}" pid="66" name="Ansat dato">
    <vt:lpwstr/>
  </property>
  <property fmtid="{D5CDD505-2E9C-101B-9397-08002B2CF9AE}" pid="67" name="Dato Besigtiget">
    <vt:lpwstr/>
  </property>
  <property fmtid="{D5CDD505-2E9C-101B-9397-08002B2CF9AE}" pid="68" name="Dato Indberettet">
    <vt:lpwstr/>
  </property>
  <property fmtid="{D5CDD505-2E9C-101B-9397-08002B2CF9AE}" pid="69" name="Kontraktindgaelsesdato">
    <vt:lpwstr/>
  </property>
  <property fmtid="{D5CDD505-2E9C-101B-9397-08002B2CF9AE}" pid="70" name="NaermesteChef">
    <vt:lpwstr/>
  </property>
  <property fmtid="{D5CDD505-2E9C-101B-9397-08002B2CF9AE}" pid="71" name="Genforhandlingsmåned">
    <vt:lpwstr/>
  </property>
  <property fmtid="{D5CDD505-2E9C-101B-9397-08002B2CF9AE}" pid="72" name="Brevskrivertlf">
    <vt:lpwstr/>
  </property>
  <property fmtid="{D5CDD505-2E9C-101B-9397-08002B2CF9AE}" pid="73" name="Brevskrivermail">
    <vt:lpwstr/>
  </property>
  <property fmtid="{D5CDD505-2E9C-101B-9397-08002B2CF9AE}" pid="74" name="Brevskrivermobil">
    <vt:lpwstr/>
  </property>
  <property fmtid="{D5CDD505-2E9C-101B-9397-08002B2CF9AE}" pid="75" name="Brevskrivertitel">
    <vt:lpwstr/>
  </property>
  <property fmtid="{D5CDD505-2E9C-101B-9397-08002B2CF9AE}" pid="76" name="Pris incl. moms">
    <vt:lpwstr/>
  </property>
  <property fmtid="{D5CDD505-2E9C-101B-9397-08002B2CF9AE}" pid="77" name="Pris eksl. moms">
    <vt:lpwstr/>
  </property>
  <property fmtid="{D5CDD505-2E9C-101B-9397-08002B2CF9AE}" pid="78" name="AO nr">
    <vt:lpwstr/>
  </property>
  <property fmtid="{D5CDD505-2E9C-101B-9397-08002B2CF9AE}" pid="79" name="Brevskriver">
    <vt:lpwstr/>
  </property>
  <property fmtid="{D5CDD505-2E9C-101B-9397-08002B2CF9AE}" pid="80" name="Brevskriverinitialer">
    <vt:lpwstr/>
  </property>
  <property fmtid="{D5CDD505-2E9C-101B-9397-08002B2CF9AE}" pid="81" name="Sidst rettet">
    <vt:lpwstr>22-05-2026</vt:lpwstr>
  </property>
  <property fmtid="{D5CDD505-2E9C-101B-9397-08002B2CF9AE}" pid="82" name="Arbejdssted">
    <vt:lpwstr/>
  </property>
  <property fmtid="{D5CDD505-2E9C-101B-9397-08002B2CF9AE}" pid="83" name="Firma">
    <vt:lpwstr/>
  </property>
  <property fmtid="{D5CDD505-2E9C-101B-9397-08002B2CF9AE}" pid="84" name="Projektleder">
    <vt:lpwstr/>
  </property>
  <property fmtid="{D5CDD505-2E9C-101B-9397-08002B2CF9AE}" pid="85" name="Email">
    <vt:lpwstr/>
  </property>
  <property fmtid="{D5CDD505-2E9C-101B-9397-08002B2CF9AE}" pid="86" name="Firmaadresse">
    <vt:lpwstr/>
  </property>
  <property fmtid="{D5CDD505-2E9C-101B-9397-08002B2CF9AE}" pid="87" name="Firmapostnr">
    <vt:lpwstr/>
  </property>
  <property fmtid="{D5CDD505-2E9C-101B-9397-08002B2CF9AE}" pid="88" name="Firma by">
    <vt:lpwstr/>
  </property>
  <property fmtid="{D5CDD505-2E9C-101B-9397-08002B2CF9AE}" pid="89" name="CVR-nr.">
    <vt:lpwstr/>
  </property>
  <property fmtid="{D5CDD505-2E9C-101B-9397-08002B2CF9AE}" pid="90" name="KS udarbejdet af2">
    <vt:lpwstr/>
  </property>
  <property fmtid="{D5CDD505-2E9C-101B-9397-08002B2CF9AE}" pid="91" name="Initialer">
    <vt:lpwstr/>
  </property>
  <property fmtid="{D5CDD505-2E9C-101B-9397-08002B2CF9AE}" pid="92" name="Afsender1 - fulde navn">
    <vt:lpwstr/>
  </property>
  <property fmtid="{D5CDD505-2E9C-101B-9397-08002B2CF9AE}" pid="93" name="Afsender1 - titel">
    <vt:lpwstr/>
  </property>
  <property fmtid="{D5CDD505-2E9C-101B-9397-08002B2CF9AE}" pid="94" name="Afsender2 - fulde navn">
    <vt:lpwstr/>
  </property>
  <property fmtid="{D5CDD505-2E9C-101B-9397-08002B2CF9AE}" pid="95" name="Afsender2 - titel">
    <vt:lpwstr/>
  </property>
  <property fmtid="{D5CDD505-2E9C-101B-9397-08002B2CF9AE}" pid="96" name="Tilbud/licitationsnavn">
    <vt:lpwstr/>
  </property>
  <property fmtid="{D5CDD505-2E9C-101B-9397-08002B2CF9AE}" pid="97" name="Tilbud vedr.">
    <vt:lpwstr/>
  </property>
  <property fmtid="{D5CDD505-2E9C-101B-9397-08002B2CF9AE}" pid="98" name="Tilbudspris">
    <vt:lpwstr/>
  </property>
  <property fmtid="{D5CDD505-2E9C-101B-9397-08002B2CF9AE}" pid="99" name="Præcisering af tilbud">
    <vt:lpwstr/>
  </property>
  <property fmtid="{D5CDD505-2E9C-101B-9397-08002B2CF9AE}" pid="100" name="Aftalegrundlag1">
    <vt:lpwstr/>
  </property>
  <property fmtid="{D5CDD505-2E9C-101B-9397-08002B2CF9AE}" pid="101" name="Aftalegrundlag2">
    <vt:lpwstr/>
  </property>
  <property fmtid="{D5CDD505-2E9C-101B-9397-08002B2CF9AE}" pid="102" name="Aftalegrundlag3">
    <vt:lpwstr/>
  </property>
  <property fmtid="{D5CDD505-2E9C-101B-9397-08002B2CF9AE}" pid="103" name="Aftalegrundlag4">
    <vt:lpwstr/>
  </property>
  <property fmtid="{D5CDD505-2E9C-101B-9397-08002B2CF9AE}" pid="104" name="Bilag1">
    <vt:lpwstr/>
  </property>
  <property fmtid="{D5CDD505-2E9C-101B-9397-08002B2CF9AE}" pid="105" name="Bilag2">
    <vt:lpwstr/>
  </property>
  <property fmtid="{D5CDD505-2E9C-101B-9397-08002B2CF9AE}" pid="106" name="Ikke indeholdt i tilbud1">
    <vt:lpwstr/>
  </property>
  <property fmtid="{D5CDD505-2E9C-101B-9397-08002B2CF9AE}" pid="107" name="Ikke indeholdt i tilbud2">
    <vt:lpwstr/>
  </property>
  <property fmtid="{D5CDD505-2E9C-101B-9397-08002B2CF9AE}" pid="108" name="Ikke indeholdt i tilbud3">
    <vt:lpwstr/>
  </property>
  <property fmtid="{D5CDD505-2E9C-101B-9397-08002B2CF9AE}" pid="109" name="Forudsætninger1">
    <vt:lpwstr/>
  </property>
  <property fmtid="{D5CDD505-2E9C-101B-9397-08002B2CF9AE}" pid="110" name="Forudsætninger2">
    <vt:lpwstr/>
  </property>
  <property fmtid="{D5CDD505-2E9C-101B-9397-08002B2CF9AE}" pid="111" name="Forudsætninger3">
    <vt:lpwstr/>
  </property>
  <property fmtid="{D5CDD505-2E9C-101B-9397-08002B2CF9AE}" pid="112" name="Forbehold1">
    <vt:lpwstr/>
  </property>
  <property fmtid="{D5CDD505-2E9C-101B-9397-08002B2CF9AE}" pid="113" name="Forbehold2">
    <vt:lpwstr/>
  </property>
  <property fmtid="{D5CDD505-2E9C-101B-9397-08002B2CF9AE}" pid="114" name="Kontaktperson på sagen1 - fulde navn">
    <vt:lpwstr/>
  </property>
  <property fmtid="{D5CDD505-2E9C-101B-9397-08002B2CF9AE}" pid="115" name="Kontaktperson på sagen1 - titel">
    <vt:lpwstr/>
  </property>
  <property fmtid="{D5CDD505-2E9C-101B-9397-08002B2CF9AE}" pid="116" name="Kontaktperson på sagen1 - mobiltelefon">
    <vt:lpwstr/>
  </property>
  <property fmtid="{D5CDD505-2E9C-101B-9397-08002B2CF9AE}" pid="117" name="Kontaktperson på sagen2 - fulde navn">
    <vt:lpwstr/>
  </property>
  <property fmtid="{D5CDD505-2E9C-101B-9397-08002B2CF9AE}" pid="118" name="Kontaktperson på sagen2 - titel">
    <vt:lpwstr/>
  </property>
  <property fmtid="{D5CDD505-2E9C-101B-9397-08002B2CF9AE}" pid="119" name="Kontaktperson på sagen2 - mobiltelefon">
    <vt:lpwstr/>
  </property>
  <property fmtid="{D5CDD505-2E9C-101B-9397-08002B2CF9AE}" pid="120" name="Underskriftsberettiget1 - fulde navn">
    <vt:lpwstr/>
  </property>
  <property fmtid="{D5CDD505-2E9C-101B-9397-08002B2CF9AE}" pid="121" name="Underskriftsberettiget2 - titel">
    <vt:lpwstr/>
  </property>
  <property fmtid="{D5CDD505-2E9C-101B-9397-08002B2CF9AE}" pid="122" name="Underskriftsberettiget1 - titel">
    <vt:lpwstr/>
  </property>
  <property fmtid="{D5CDD505-2E9C-101B-9397-08002B2CF9AE}" pid="123" name="Underskriftsberettiget2 - fulde  navn">
    <vt:lpwstr/>
  </property>
  <property fmtid="{D5CDD505-2E9C-101B-9397-08002B2CF9AE}" pid="124" name="Kontaktperson">
    <vt:lpwstr/>
  </property>
  <property fmtid="{D5CDD505-2E9C-101B-9397-08002B2CF9AE}" pid="125" name="Fuldenavn - Intern kontakt">
    <vt:lpwstr/>
  </property>
  <property fmtid="{D5CDD505-2E9C-101B-9397-08002B2CF9AE}" pid="126" name="Telefon - Intern kontakt">
    <vt:lpwstr/>
  </property>
  <property fmtid="{D5CDD505-2E9C-101B-9397-08002B2CF9AE}" pid="127" name="E-mail - Intern kontakt">
    <vt:lpwstr/>
  </property>
  <property fmtid="{D5CDD505-2E9C-101B-9397-08002B2CF9AE}" pid="128" name="Forkortet virksomhedsnavn">
    <vt:lpwstr/>
  </property>
  <property fmtid="{D5CDD505-2E9C-101B-9397-08002B2CF9AE}" pid="129" name="Komplet virksomhedsnavn">
    <vt:lpwstr/>
  </property>
  <property fmtid="{D5CDD505-2E9C-101B-9397-08002B2CF9AE}" pid="130" name="Vejnavn">
    <vt:lpwstr/>
  </property>
  <property fmtid="{D5CDD505-2E9C-101B-9397-08002B2CF9AE}" pid="131" name="Antal boliger">
    <vt:lpwstr/>
  </property>
  <property fmtid="{D5CDD505-2E9C-101B-9397-08002B2CF9AE}" pid="132" name="Måned for aftaleindgåelse">
    <vt:lpwstr/>
  </property>
  <property fmtid="{D5CDD505-2E9C-101B-9397-08002B2CF9AE}" pid="133" name="Titel 2">
    <vt:lpwstr/>
  </property>
  <property fmtid="{D5CDD505-2E9C-101B-9397-08002B2CF9AE}" pid="134" name="2. underskriver">
    <vt:lpwstr/>
  </property>
  <property fmtid="{D5CDD505-2E9C-101B-9397-08002B2CF9AE}" pid="135" name="Intern underskriver 1 - fulde navn">
    <vt:lpwstr/>
  </property>
  <property fmtid="{D5CDD505-2E9C-101B-9397-08002B2CF9AE}" pid="136" name="Intern underskriver 1 - titel">
    <vt:lpwstr/>
  </property>
  <property fmtid="{D5CDD505-2E9C-101B-9397-08002B2CF9AE}" pid="137" name="Intern underskriver 2 - fulde navn">
    <vt:lpwstr/>
  </property>
  <property fmtid="{D5CDD505-2E9C-101B-9397-08002B2CF9AE}" pid="138" name="Intern underskriver 3 - fulde navn">
    <vt:lpwstr/>
  </property>
  <property fmtid="{D5CDD505-2E9C-101B-9397-08002B2CF9AE}" pid="139" name="Intern underskriver 2 - titel">
    <vt:lpwstr/>
  </property>
  <property fmtid="{D5CDD505-2E9C-101B-9397-08002B2CF9AE}" pid="140" name="Intern underskriver 3 - titel">
    <vt:lpwstr/>
  </property>
  <property fmtid="{D5CDD505-2E9C-101B-9397-08002B2CF9AE}" pid="141" name="sagsnummer">
    <vt:lpwstr>S-87337</vt:lpwstr>
  </property>
  <property fmtid="{D5CDD505-2E9C-101B-9397-08002B2CF9AE}" pid="142" name="Sagstitel">
    <vt:lpwstr>TREFOR El-net</vt:lpwstr>
  </property>
  <property fmtid="{D5CDD505-2E9C-101B-9397-08002B2CF9AE}" pid="143" name="Sagsansvarlig">
    <vt:lpwstr>Martin Aagaard Christensen</vt:lpwstr>
  </property>
  <property fmtid="{D5CDD505-2E9C-101B-9397-08002B2CF9AE}" pid="144" name="Title">
    <vt:lpwstr>Reguleringsregnskab 2025 - TREFOR El-net</vt:lpwstr>
  </property>
  <property fmtid="{D5CDD505-2E9C-101B-9397-08002B2CF9AE}" pid="145" name="Author">
    <vt:lpwstr>Martin Aagaard Christensen</vt:lpwstr>
  </property>
</Properties>
</file>