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enne_projektmappe"/>
  <mc:AlternateContent xmlns:mc="http://schemas.openxmlformats.org/markup-compatibility/2006">
    <mc:Choice Requires="x15">
      <x15ac:absPath xmlns:x15ac="http://schemas.microsoft.com/office/spreadsheetml/2010/11/ac" url="https://10000.sharepoint.com/sites/norshare-site1293/Delte dokumenter/Reguleringsregnskab/Reguleringsregnskab 2025/Reguleringsregnskab/"/>
    </mc:Choice>
  </mc:AlternateContent>
  <xr:revisionPtr revIDLastSave="57" documentId="13_ncr:1_{38234664-AB58-4FC9-A869-6F56ADDE3608}" xr6:coauthVersionLast="47" xr6:coauthVersionMax="47" xr10:uidLastSave="{304EECB7-88B0-4614-84A4-11F96C961D53}"/>
  <workbookProtection workbookAlgorithmName="SHA-512" workbookHashValue="ZLEmDFVJkoy1mlyS27A+rxyJL8+pNsk+OGcYbZz4/rdzl9w9a6FA8SO6kGhUyWVpVk3DUtRKeIuUwiQR5EaPdA==" workbookSaltValue="ztXbCTsVB1ma3PMgZVMrow==" workbookSpinCount="100000" lockStructure="1"/>
  <bookViews>
    <workbookView xWindow="-12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4" i="1" l="1"/>
  <c r="I254" i="1" s="1"/>
  <c r="I75" i="1"/>
  <c r="I70" i="1"/>
  <c r="J171" i="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<sst xmlns="http://schemas.openxmlformats.org/spreadsheetml/2006/main" count="505" uniqueCount="351">
  <si>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</si>
  <si>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</si>
  <si>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</si>
  <si>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</si>
  <si>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</si>
  <si>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</si>
  <si>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</si>
  <si>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</si>
  <si>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</si>
  <si>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</si>
  <si>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</si>
  <si>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</si>
  <si>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</si>
  <si>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</si>
  <si>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</si>
  <si>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</si>
  <si>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</si>
  <si>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</si>
  <si>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</si>
  <si>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</si>
  <si>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</si>
  <si>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</si>
  <si>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</si>
  <si>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</si>
  <si>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</si>
  <si>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</si>
  <si>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</si>
  <si>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</si>
  <si>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</si>
  <si>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</si>
  <si>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</si>
  <si>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</si>
  <si>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</si>
  <si>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</si>
  <si>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</si>
  <si>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</si>
  <si>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</si>
  <si>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</si>
  <si>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</si>
  <si>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</si>
  <si>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</si>
  <si>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</si>
  <si>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</si>
  <si>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</si>
  <si>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</si>
  <si>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</si>
  <si>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</si>
  <si>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</si>
  <si>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</si>
  <si>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</si>
  <si>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</si>
  <si>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</si>
  <si>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</si>
  <si>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</si>
  <si>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</si>
  <si>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</si>
  <si>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</si>
  <si>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</si>
  <si>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</si>
  <si>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</si>
  <si>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</si>
  <si>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</si>
  <si>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</si>
  <si>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</si>
  <si>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</si>
  <si>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</si>
  <si>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</si>
  <si>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</si>
  <si>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</si>
  <si>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</si>
  <si>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</si>
  <si>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</si>
  <si>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</si>
  <si>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</si>
  <si>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</si>
  <si>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</si>
  <si>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</si>
  <si>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</si>
  <si>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</si>
  <si>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</si>
  <si>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</si>
  <si>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</si>
  <si>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</si>
  <si>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</si>
  <si>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</si>
  <si>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</si>
  <si>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</si>
  <si>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</si>
  <si>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</si>
  <si>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</si>
  <si>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</si>
  <si>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</si>
  <si>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</si>
  <si>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</si>
  <si>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</si>
  <si>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</si>
  <si>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</si>
  <si>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</si>
  <si>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</si>
  <si>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</si>
  <si>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</si>
  <si>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</si>
  <si>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</si>
  <si>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</si>
  <si>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</si>
  <si>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</si>
  <si>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</si>
  <si>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</si>
  <si>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</si>
  <si>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</si>
  <si>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</si>
  <si>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</si>
  <si>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</si>
  <si>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</si>
  <si>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</si>
  <si>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</si>
  <si>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</si>
  <si>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</si>
  <si>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</si>
  <si>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</si>
  <si>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</si>
  <si>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</si>
  <si>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</si>
  <si>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</si>
  <si>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</si>
  <si>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</si>
  <si>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</si>
  <si>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</si>
  <si>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</si>
  <si>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</si>
  <si>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</si>
  <si>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</si>
  <si>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</si>
  <si>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</si>
  <si>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</si>
  <si>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</si>
  <si>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</si>
  <si>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</si>
  <si>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</si>
  <si>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</si>
  <si>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</si>
  <si>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</si>
  <si>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</si>
  <si>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</si>
  <si>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</si>
  <si>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</si>
  <si>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</si>
  <si>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</si>
  <si>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</si>
  <si>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</si>
  <si>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</si>
  <si>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</si>
  <si>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</si>
  <si>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</si>
  <si>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</si>
  <si>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</si>
  <si>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</si>
  <si>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</si>
  <si>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</si>
  <si>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</si>
  <si>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</si>
  <si>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</si>
  <si>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</si>
  <si>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</si>
  <si>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</si>
  <si>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</si>
  <si>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</si>
  <si>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</si>
  <si>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</si>
  <si>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</si>
  <si>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</si>
  <si>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</si>
  <si>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</si>
  <si>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</si>
  <si>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</si>
  <si>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</si>
  <si>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</si>
  <si>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</si>
  <si>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</si>
  <si>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</si>
  <si>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</si>
  <si>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</si>
  <si>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</si>
  <si>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</si>
  <si>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</si>
  <si>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</si>
  <si>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</si>
  <si>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</si>
  <si>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</si>
  <si>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</si>
  <si>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</si>
  <si>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</si>
  <si>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</si>
  <si>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</si>
  <si>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</si>
  <si>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</si>
  <si>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</si>
  <si>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</si>
  <si>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</si>
  <si>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</si>
  <si>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</si>
  <si>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</si>
  <si>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</si>
  <si>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</si>
  <si>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</si>
  <si>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</si>
  <si>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</si>
  <si>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</si>
  <si>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</si>
  <si>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</si>
  <si>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</si>
  <si>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</si>
  <si>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</si>
  <si>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</si>
  <si>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</si>
  <si>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</si>
  <si>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</si>
  <si>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</si>
  <si>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</si>
  <si>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</si>
  <si>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</si>
  <si>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</si>
  <si>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</si>
  <si>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</si>
  <si>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</si>
  <si>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</si>
  <si>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</si>
  <si>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</si>
  <si>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</si>
  <si>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</si>
  <si>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</si>
  <si>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</si>
  <si>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</si>
  <si>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</si>
  <si>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</si>
  <si>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</si>
  <si>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</si>
  <si>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</si>
  <si>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</si>
  <si>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</si>
  <si>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</si>
  <si>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</si>
  <si>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</si>
  <si>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</si>
  <si>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</si>
  <si>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</si>
  <si>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</si>
  <si>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</si>
  <si>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</si>
  <si>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</si>
  <si>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</si>
  <si>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</si>
  <si>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</si>
  <si>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</si>
  <si>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</si>
  <si>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</si>
  <si>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</si>
  <si>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</si>
  <si>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</si>
  <si>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</si>
  <si>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</si>
  <si>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</si>
  <si>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</si>
  <si>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</si>
  <si>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</si>
  <si>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</si>
  <si>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</si>
  <si>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</si>
  <si>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</si>
  <si>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</si>
  <si>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</si>
  <si>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</si>
  <si>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</si>
  <si>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</si>
  <si>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</si>
  <si>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</si>
  <si>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</si>
  <si>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</si>
  <si>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</si>
  <si>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</si>
  <si>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</si>
  <si>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</si>
  <si>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</si>
  <si>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</si>
  <si>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</si>
  <si>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</si>
  <si>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</si>
  <si>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</si>
  <si>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</si>
  <si>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</si>
  <si>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</si>
  <si>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</si>
  <si>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</si>
  <si>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</si>
  <si>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</si>
  <si>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</si>
  <si>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</si>
  <si>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</si>
  <si>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</si>
  <si>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</si>
  <si>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</si>
  <si>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</si>
  <si>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</si>
  <si>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</si>
  <si>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</si>
  <si>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</si>
  <si>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</si>
  <si>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</si>
  <si>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</si>
  <si>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</si>
  <si>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</si>
  <si>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</si>
  <si>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</si>
  <si>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</si>
  <si>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</si>
  <si>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</si>
  <si>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</si>
  <si>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</si>
  <si>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</si>
  <si>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</si>
  <si>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</si>
  <si>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</si>
  <si>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</si>
  <si>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</si>
  <si>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</si>
  <si>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</si>
  <si>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</si>
  <si>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</si>
  <si>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</si>
  <si>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</si>
  <si>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</si>
  <si>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</si>
  <si>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</si>
  <si>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</si>
  <si>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</si>
  <si>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</si>
  <si>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</si>
  <si>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</si>
  <si>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</si>
  <si>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</si>
  <si>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</si>
  <si>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</si>
  <si>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</si>
  <si>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</si>
  <si>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</si>
  <si>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Pernille V. Madsen</t>
  </si>
  <si>
    <t>Edison Park 1</t>
  </si>
  <si>
    <t>Esbjerg N</t>
  </si>
  <si>
    <t>Filkasse - se mappen benchmarking</t>
  </si>
  <si>
    <t>Filkassen - se mappen benchmarking</t>
  </si>
  <si>
    <t>N1 A/S afleverer en samlet Reguleringsregnskabsrapport for 2025, hvoraf nedenstående 3 punkter fremgår (ledelsesberetning, ledelsespåtegning og revisorerklæring).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</si>
</sst>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zoomScaleNormal="100" workbookViewId="0">
      <selection activeCell="A15" sqref="A15:H15"/>
    </sheetView>
  </sheetViews>
  <sheetFormatPr defaultColWidth="9" defaultRowHeight="14.25" zeroHeight="1" x14ac:dyDescent="0.2"/>
  <cols>
    <col min="1" max="1" width="11" style="10" customWidth="1"/>
    <col min="2" max="2" width="12.625" style="10" customWidth="1"/>
    <col min="3" max="5" width="9" style="10" customWidth="1"/>
    <col min="6" max="6" width="19.125" style="10" customWidth="1"/>
    <col min="7" max="7" width="16.125" style="10" customWidth="1"/>
    <col min="8"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69</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6715</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2135812792.29</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3547279.32</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14392693.223747786</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61</v>
      </c>
      <c r="B17" s="85"/>
      <c r="C17" s="85"/>
      <c r="D17" s="85"/>
      <c r="E17" s="85"/>
      <c r="F17" s="85"/>
      <c r="G17" s="85"/>
      <c r="H17" s="85"/>
      <c r="I17" s="60">
        <v>1505433.08</v>
      </c>
      <c r="J17" s="60"/>
      <c r="K17" s="3"/>
      <c r="L17" s="3"/>
      <c r="M17" s="3"/>
      <c r="N17" s="3"/>
      <c r="O17" s="3"/>
      <c r="P17" s="3"/>
      <c r="Q17" s="3"/>
      <c r="R17" s="3"/>
      <c r="S17" s="3"/>
      <c r="T17" s="3"/>
      <c r="U17" s="3"/>
      <c r="V17" s="3"/>
      <c r="W17" s="3"/>
      <c r="X17" s="3"/>
      <c r="Y17" s="3"/>
      <c r="Z17" s="3"/>
      <c r="AA17" s="3"/>
      <c r="AB17" s="3"/>
      <c r="AC17" s="3"/>
      <c r="AD17" s="3"/>
      <c r="AE17" s="3"/>
    </row>
    <row r="18" spans="1:31" x14ac:dyDescent="0.2">
      <c r="A18" s="85" t="s">
        <v>55</v>
      </c>
      <c r="B18" s="85"/>
      <c r="C18" s="85"/>
      <c r="D18" s="85"/>
      <c r="E18" s="85"/>
      <c r="F18" s="85"/>
      <c r="G18" s="85"/>
      <c r="H18" s="85"/>
      <c r="I18" s="60">
        <v>387298.16844457143</v>
      </c>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79</v>
      </c>
      <c r="B19" s="85"/>
      <c r="C19" s="85"/>
      <c r="D19" s="85"/>
      <c r="E19" s="85"/>
      <c r="F19" s="85"/>
      <c r="G19" s="85"/>
      <c r="H19" s="85"/>
      <c r="I19" s="60">
        <v>3458443.9999999991</v>
      </c>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90</v>
      </c>
      <c r="B20" s="85"/>
      <c r="C20" s="85"/>
      <c r="D20" s="85"/>
      <c r="E20" s="85"/>
      <c r="F20" s="85"/>
      <c r="G20" s="85"/>
      <c r="H20" s="85"/>
      <c r="I20" s="60">
        <v>2548268.8853032156</v>
      </c>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89</v>
      </c>
      <c r="B21" s="85"/>
      <c r="C21" s="85"/>
      <c r="D21" s="85"/>
      <c r="E21" s="85"/>
      <c r="F21" s="85"/>
      <c r="G21" s="85"/>
      <c r="H21" s="85"/>
      <c r="I21" s="60">
        <v>2190358.16</v>
      </c>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62</v>
      </c>
      <c r="B22" s="85"/>
      <c r="C22" s="85"/>
      <c r="D22" s="85"/>
      <c r="E22" s="85"/>
      <c r="F22" s="85"/>
      <c r="G22" s="85"/>
      <c r="H22" s="85"/>
      <c r="I22" s="60">
        <v>2451313.6399999997</v>
      </c>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80</v>
      </c>
      <c r="B23" s="85"/>
      <c r="C23" s="85"/>
      <c r="D23" s="85"/>
      <c r="E23" s="85"/>
      <c r="F23" s="85"/>
      <c r="G23" s="85"/>
      <c r="H23" s="85"/>
      <c r="I23" s="60">
        <v>1308624.29</v>
      </c>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64</v>
      </c>
      <c r="B24" s="85"/>
      <c r="C24" s="85"/>
      <c r="D24" s="85"/>
      <c r="E24" s="85"/>
      <c r="F24" s="85"/>
      <c r="G24" s="85"/>
      <c r="H24" s="85"/>
      <c r="I24" s="60">
        <v>542953</v>
      </c>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2679912150.29</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1111286592</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1210063934</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936836228.28000104</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v>328108596.61999995</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142</v>
      </c>
      <c r="B38" s="85"/>
      <c r="C38" s="85"/>
      <c r="D38" s="85"/>
      <c r="E38" s="85"/>
      <c r="F38" s="85"/>
      <c r="G38" s="85"/>
      <c r="H38" s="85"/>
      <c r="I38" s="60">
        <v>0</v>
      </c>
      <c r="J38" s="60"/>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6.1"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6047694174.4288292</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6360838193.9682522</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442355240.50550002</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232115113.20350099</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9788073530.0779991</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7709947384.9970007</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7434652496.6000004</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7313158690.0279999</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7284704627.6420002</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7648141580.0699997</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7276520634.382</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7189063643.1090002</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7418437140.927</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435463876.36799997</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447983177.87999988</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f>818197-2532</f>
        <v>815665</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2532</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26864</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f>815617-2423</f>
        <v>813194</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2423</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26709</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91</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35" customHeight="1" x14ac:dyDescent="0.2">
      <c r="A96" s="43" t="s">
        <v>262</v>
      </c>
      <c r="B96" s="81" t="s">
        <v>263</v>
      </c>
      <c r="C96" s="81"/>
      <c r="D96" s="81"/>
      <c r="E96" s="81"/>
      <c r="F96" s="81"/>
      <c r="G96" s="81"/>
      <c r="H96" s="3"/>
      <c r="I96" s="31" t="s">
        <v>91</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91</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91</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91</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3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6.13</v>
      </c>
      <c r="F132" s="65">
        <v>2.5499999999999998</v>
      </c>
      <c r="G132" s="65">
        <v>19.77</v>
      </c>
      <c r="H132" s="65">
        <v>4.95</v>
      </c>
      <c r="I132" s="65">
        <v>0</v>
      </c>
      <c r="J132" s="66">
        <f>IF(SUM(E132:I132)=0, "", SUM(E132:I132))</f>
        <v>33.4</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8.66</v>
      </c>
      <c r="F133" s="65">
        <v>14.52</v>
      </c>
      <c r="G133" s="65">
        <v>284.52999999999997</v>
      </c>
      <c r="H133" s="65">
        <v>1043.4099999999999</v>
      </c>
      <c r="I133" s="65">
        <v>0</v>
      </c>
      <c r="J133" s="66">
        <f>IF(SUM(E133:I133)=0, "", SUM(E133:I133))</f>
        <v>1351.12</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0.02</v>
      </c>
      <c r="H134" s="65">
        <v>31.84</v>
      </c>
      <c r="I134" s="65">
        <v>0</v>
      </c>
      <c r="J134" s="66">
        <f t="shared" ref="J134" si="0">IF(SUM(E134:I134)=0, "", SUM(E134:I134))</f>
        <v>31.86</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0.17</v>
      </c>
      <c r="G135" s="65">
        <v>64.81</v>
      </c>
      <c r="H135" s="65">
        <v>2022.6799999999998</v>
      </c>
      <c r="I135" s="65">
        <v>0</v>
      </c>
      <c r="J135" s="66">
        <f t="shared" ref="J135:J143" si="1">IF(SUM(E135:I135)=0, "", SUM(E135:I135))</f>
        <v>2087.66</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18</v>
      </c>
      <c r="F136" s="65">
        <v>28</v>
      </c>
      <c r="G136" s="65">
        <v>574</v>
      </c>
      <c r="H136" s="65">
        <v>860</v>
      </c>
      <c r="I136" s="65">
        <v>0</v>
      </c>
      <c r="J136" s="66">
        <f t="shared" si="1"/>
        <v>1480</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5</v>
      </c>
      <c r="F137" s="65">
        <v>1</v>
      </c>
      <c r="G137" s="65">
        <v>54</v>
      </c>
      <c r="H137" s="65">
        <v>125</v>
      </c>
      <c r="I137" s="65">
        <v>0</v>
      </c>
      <c r="J137" s="66">
        <f t="shared" si="1"/>
        <v>185</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7</v>
      </c>
      <c r="H138" s="65">
        <v>16</v>
      </c>
      <c r="I138" s="65">
        <v>0</v>
      </c>
      <c r="J138" s="66">
        <f t="shared" si="1"/>
        <v>23</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2</v>
      </c>
      <c r="F139" s="65">
        <v>2</v>
      </c>
      <c r="G139" s="65">
        <v>119</v>
      </c>
      <c r="H139" s="65">
        <v>217</v>
      </c>
      <c r="I139" s="65">
        <v>0</v>
      </c>
      <c r="J139" s="66">
        <f t="shared" si="1"/>
        <v>340</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8</v>
      </c>
      <c r="F140" s="65">
        <v>5</v>
      </c>
      <c r="G140" s="65">
        <v>83</v>
      </c>
      <c r="H140" s="65">
        <v>93</v>
      </c>
      <c r="I140" s="65">
        <v>0</v>
      </c>
      <c r="J140" s="66">
        <f t="shared" si="1"/>
        <v>189</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2</v>
      </c>
      <c r="H141" s="65">
        <v>2</v>
      </c>
      <c r="I141" s="65">
        <v>0</v>
      </c>
      <c r="J141" s="66">
        <f t="shared" si="1"/>
        <v>4</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0</v>
      </c>
      <c r="H142" s="65">
        <v>2</v>
      </c>
      <c r="I142" s="65">
        <v>0</v>
      </c>
      <c r="J142" s="66">
        <f t="shared" si="1"/>
        <v>2</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5</v>
      </c>
      <c r="F143" s="65">
        <v>4</v>
      </c>
      <c r="G143" s="65">
        <v>55</v>
      </c>
      <c r="H143" s="65">
        <v>64</v>
      </c>
      <c r="I143" s="65">
        <v>0</v>
      </c>
      <c r="J143" s="66">
        <f t="shared" si="1"/>
        <v>128</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121</v>
      </c>
      <c r="F146" s="65">
        <v>73</v>
      </c>
      <c r="G146" s="65">
        <v>1881</v>
      </c>
      <c r="H146" s="65">
        <v>1911</v>
      </c>
      <c r="I146" s="65">
        <v>0</v>
      </c>
      <c r="J146" s="66">
        <f t="shared" ref="J146:J151" si="2">IF(SUM(E146:I146)=0, "", SUM(E146:I146))</f>
        <v>3986</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58.92</v>
      </c>
      <c r="F147" s="65">
        <v>108.23</v>
      </c>
      <c r="G147" s="65">
        <v>1738.23</v>
      </c>
      <c r="H147" s="65">
        <v>1682.23</v>
      </c>
      <c r="I147" s="65">
        <v>0</v>
      </c>
      <c r="J147" s="66">
        <f t="shared" si="2"/>
        <v>3587.61</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74.66</v>
      </c>
      <c r="F148" s="65">
        <v>87.59</v>
      </c>
      <c r="G148" s="65">
        <v>3845.9700000000003</v>
      </c>
      <c r="H148" s="65">
        <v>16581.71</v>
      </c>
      <c r="I148" s="65">
        <v>0</v>
      </c>
      <c r="J148" s="66">
        <f t="shared" si="2"/>
        <v>20589.93</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0.14000000000000001</v>
      </c>
      <c r="H149" s="65">
        <v>49.61</v>
      </c>
      <c r="I149" s="65">
        <v>0</v>
      </c>
      <c r="J149" s="66">
        <f t="shared" si="2"/>
        <v>49.75</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0.14000000000000001</v>
      </c>
      <c r="H150" s="65">
        <v>85.21</v>
      </c>
      <c r="I150" s="65">
        <v>0</v>
      </c>
      <c r="J150" s="66">
        <f t="shared" si="2"/>
        <v>85.35</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4</v>
      </c>
      <c r="F151" s="65">
        <v>2</v>
      </c>
      <c r="G151" s="65">
        <v>171</v>
      </c>
      <c r="H151" s="65">
        <v>289</v>
      </c>
      <c r="I151" s="65">
        <v>0</v>
      </c>
      <c r="J151" s="66">
        <f t="shared" si="2"/>
        <v>466</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1</v>
      </c>
      <c r="F154" s="65">
        <v>3</v>
      </c>
      <c r="G154" s="65">
        <v>68</v>
      </c>
      <c r="H154" s="65">
        <v>153</v>
      </c>
      <c r="I154" s="65">
        <v>0</v>
      </c>
      <c r="J154" s="66">
        <f t="shared" ref="J154:J161" si="3">IF(SUM(E154:I154)=0, "", SUM(E154:I154))</f>
        <v>225</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73</v>
      </c>
      <c r="F155" s="65">
        <v>153</v>
      </c>
      <c r="G155" s="65">
        <v>5912</v>
      </c>
      <c r="H155" s="65">
        <v>13209</v>
      </c>
      <c r="I155" s="65">
        <v>0</v>
      </c>
      <c r="J155" s="66">
        <f t="shared" si="3"/>
        <v>19347</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171</v>
      </c>
      <c r="F156" s="65">
        <v>173</v>
      </c>
      <c r="G156" s="65">
        <v>3342</v>
      </c>
      <c r="H156" s="65">
        <v>1017</v>
      </c>
      <c r="I156" s="65">
        <v>0</v>
      </c>
      <c r="J156" s="66">
        <f t="shared" si="3"/>
        <v>4703</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4</v>
      </c>
      <c r="F157" s="65">
        <v>2</v>
      </c>
      <c r="G157" s="65">
        <v>126</v>
      </c>
      <c r="H157" s="65">
        <v>3</v>
      </c>
      <c r="I157" s="65">
        <v>0</v>
      </c>
      <c r="J157" s="66">
        <f t="shared" si="3"/>
        <v>135</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2</v>
      </c>
      <c r="F158" s="65">
        <v>2</v>
      </c>
      <c r="G158" s="65">
        <v>21</v>
      </c>
      <c r="H158" s="65">
        <v>5</v>
      </c>
      <c r="I158" s="65">
        <v>0</v>
      </c>
      <c r="J158" s="66">
        <f t="shared" si="3"/>
        <v>30</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7</v>
      </c>
      <c r="F159" s="65">
        <v>19</v>
      </c>
      <c r="G159" s="65">
        <v>481</v>
      </c>
      <c r="H159" s="65">
        <v>578</v>
      </c>
      <c r="I159" s="65">
        <v>0</v>
      </c>
      <c r="J159" s="66">
        <f t="shared" si="3"/>
        <v>1085</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47</v>
      </c>
      <c r="F160" s="65">
        <v>70</v>
      </c>
      <c r="G160" s="65">
        <v>600</v>
      </c>
      <c r="H160" s="65">
        <v>30</v>
      </c>
      <c r="I160" s="65">
        <v>0</v>
      </c>
      <c r="J160" s="66">
        <f t="shared" si="3"/>
        <v>747</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3</v>
      </c>
      <c r="F161" s="65">
        <v>5</v>
      </c>
      <c r="G161" s="65">
        <v>58</v>
      </c>
      <c r="H161" s="65">
        <v>10</v>
      </c>
      <c r="I161" s="65">
        <v>0</v>
      </c>
      <c r="J161" s="66">
        <f t="shared" si="3"/>
        <v>76</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374.84000000000003</v>
      </c>
      <c r="F164" s="65">
        <v>386.48</v>
      </c>
      <c r="G164" s="65">
        <v>12383.81</v>
      </c>
      <c r="H164" s="65">
        <v>16724.09</v>
      </c>
      <c r="I164" s="65">
        <v>0</v>
      </c>
      <c r="J164" s="66">
        <f>IF(SUM(E164:I164)=0, "", SUM(E164:I164))</f>
        <v>29869.22</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0.28999999999999998</v>
      </c>
      <c r="H165" s="65">
        <v>0.81</v>
      </c>
      <c r="I165" s="65">
        <v>0</v>
      </c>
      <c r="J165" s="66">
        <f>IF(SUM(E165:I165)=0, "", SUM(E165:I165))</f>
        <v>1.1000000000000001</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5396</v>
      </c>
      <c r="F166" s="65">
        <v>4049</v>
      </c>
      <c r="G166" s="65">
        <v>185092</v>
      </c>
      <c r="H166" s="65">
        <v>85592</v>
      </c>
      <c r="I166" s="65">
        <v>0</v>
      </c>
      <c r="J166" s="66">
        <f>IF(SUM(E166:I166)=0, "", SUM(E166:I166))</f>
        <v>280129</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66457</v>
      </c>
      <c r="F170" s="65">
        <v>63881</v>
      </c>
      <c r="G170" s="65">
        <v>582905</v>
      </c>
      <c r="H170" s="65">
        <v>104954</v>
      </c>
      <c r="I170" s="65">
        <v>0</v>
      </c>
      <c r="J170" s="66">
        <f>IF(SUM(E170:I170)=0, "", SUM(E170:I170))</f>
        <v>818197</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8.3879000000000001</v>
      </c>
      <c r="F171" s="65">
        <v>8.0646000000000004</v>
      </c>
      <c r="G171" s="65">
        <v>65.203000000000003</v>
      </c>
      <c r="H171" s="65">
        <v>11.3445</v>
      </c>
      <c r="I171" s="65">
        <v>0</v>
      </c>
      <c r="J171" s="66">
        <f>IF(SUM(E171:I171)=0, "", SUM(E171:I171))</f>
        <v>93</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137</v>
      </c>
      <c r="B181" s="72"/>
      <c r="C181" s="72"/>
      <c r="D181" s="72"/>
      <c r="E181" s="72"/>
      <c r="F181" s="72"/>
      <c r="G181" s="64">
        <v>0.03</v>
      </c>
      <c r="H181" s="52"/>
      <c r="I181" s="32" t="s">
        <v>29</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137</v>
      </c>
      <c r="B182" s="72"/>
      <c r="C182" s="72"/>
      <c r="D182" s="72"/>
      <c r="E182" s="72"/>
      <c r="F182" s="72"/>
      <c r="G182" s="64">
        <v>2.1800000000000002</v>
      </c>
      <c r="H182" s="52"/>
      <c r="I182" s="32" t="s">
        <v>30</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137</v>
      </c>
      <c r="B183" s="72"/>
      <c r="C183" s="72"/>
      <c r="D183" s="72"/>
      <c r="E183" s="72"/>
      <c r="F183" s="72"/>
      <c r="G183" s="64">
        <v>72.59</v>
      </c>
      <c r="H183" s="52"/>
      <c r="I183" s="32" t="s">
        <v>31</v>
      </c>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109</v>
      </c>
      <c r="B184" s="72"/>
      <c r="C184" s="72"/>
      <c r="D184" s="72"/>
      <c r="E184" s="72"/>
      <c r="F184" s="72"/>
      <c r="G184" s="64">
        <v>4.93</v>
      </c>
      <c r="H184" s="52"/>
      <c r="I184" s="32" t="s">
        <v>31</v>
      </c>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111</v>
      </c>
      <c r="B185" s="72"/>
      <c r="C185" s="72"/>
      <c r="D185" s="72"/>
      <c r="E185" s="72"/>
      <c r="F185" s="72"/>
      <c r="G185" s="64">
        <v>9</v>
      </c>
      <c r="H185" s="52"/>
      <c r="I185" s="32" t="s">
        <v>30</v>
      </c>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111</v>
      </c>
      <c r="B186" s="72"/>
      <c r="C186" s="72"/>
      <c r="D186" s="72"/>
      <c r="E186" s="72"/>
      <c r="F186" s="72"/>
      <c r="G186" s="64">
        <v>24</v>
      </c>
      <c r="H186" s="52"/>
      <c r="I186" s="32" t="s">
        <v>31</v>
      </c>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112</v>
      </c>
      <c r="B187" s="72"/>
      <c r="C187" s="72"/>
      <c r="D187" s="72"/>
      <c r="E187" s="72"/>
      <c r="F187" s="72"/>
      <c r="G187" s="64">
        <v>2</v>
      </c>
      <c r="H187" s="52"/>
      <c r="I187" s="32" t="s">
        <v>31</v>
      </c>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114</v>
      </c>
      <c r="B188" s="72"/>
      <c r="C188" s="72"/>
      <c r="D188" s="72"/>
      <c r="E188" s="72"/>
      <c r="F188" s="72"/>
      <c r="G188" s="64">
        <v>1</v>
      </c>
      <c r="H188" s="52"/>
      <c r="I188" s="32" t="s">
        <v>31</v>
      </c>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115</v>
      </c>
      <c r="B189" s="72"/>
      <c r="C189" s="72"/>
      <c r="D189" s="72"/>
      <c r="E189" s="72"/>
      <c r="F189" s="72"/>
      <c r="G189" s="64">
        <v>4</v>
      </c>
      <c r="H189" s="52"/>
      <c r="I189" s="32" t="s">
        <v>30</v>
      </c>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115</v>
      </c>
      <c r="B190" s="72"/>
      <c r="C190" s="72"/>
      <c r="D190" s="72"/>
      <c r="E190" s="72"/>
      <c r="F190" s="72"/>
      <c r="G190" s="64">
        <v>11</v>
      </c>
      <c r="H190" s="52"/>
      <c r="I190" s="32" t="s">
        <v>31</v>
      </c>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116</v>
      </c>
      <c r="B191" s="72"/>
      <c r="C191" s="72"/>
      <c r="D191" s="72"/>
      <c r="E191" s="72"/>
      <c r="F191" s="72"/>
      <c r="G191" s="64">
        <v>1</v>
      </c>
      <c r="H191" s="52"/>
      <c r="I191" s="32" t="s">
        <v>30</v>
      </c>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116</v>
      </c>
      <c r="B192" s="72"/>
      <c r="C192" s="72"/>
      <c r="D192" s="72"/>
      <c r="E192" s="72"/>
      <c r="F192" s="72"/>
      <c r="G192" s="64">
        <v>1</v>
      </c>
      <c r="H192" s="52"/>
      <c r="I192" s="32" t="s">
        <v>31</v>
      </c>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118</v>
      </c>
      <c r="B193" s="72"/>
      <c r="C193" s="72"/>
      <c r="D193" s="72"/>
      <c r="E193" s="72"/>
      <c r="F193" s="72"/>
      <c r="G193" s="64">
        <v>2</v>
      </c>
      <c r="H193" s="52"/>
      <c r="I193" s="32" t="s">
        <v>31</v>
      </c>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119</v>
      </c>
      <c r="B194" s="72"/>
      <c r="C194" s="72"/>
      <c r="D194" s="72"/>
      <c r="E194" s="72"/>
      <c r="F194" s="72"/>
      <c r="G194" s="64">
        <v>19</v>
      </c>
      <c r="H194" s="52"/>
      <c r="I194" s="32" t="s">
        <v>30</v>
      </c>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119</v>
      </c>
      <c r="B195" s="72"/>
      <c r="C195" s="72"/>
      <c r="D195" s="72"/>
      <c r="E195" s="72"/>
      <c r="F195" s="72"/>
      <c r="G195" s="64">
        <v>104</v>
      </c>
      <c r="H195" s="52"/>
      <c r="I195" s="32" t="s">
        <v>31</v>
      </c>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120</v>
      </c>
      <c r="B196" s="72"/>
      <c r="C196" s="72"/>
      <c r="D196" s="72"/>
      <c r="E196" s="72"/>
      <c r="F196" s="72"/>
      <c r="G196" s="64">
        <v>4.6100000000000003</v>
      </c>
      <c r="H196" s="52"/>
      <c r="I196" s="32" t="s">
        <v>31</v>
      </c>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121</v>
      </c>
      <c r="B197" s="72"/>
      <c r="C197" s="72"/>
      <c r="D197" s="72"/>
      <c r="E197" s="72"/>
      <c r="F197" s="72"/>
      <c r="G197" s="64">
        <v>83.82</v>
      </c>
      <c r="H197" s="52"/>
      <c r="I197" s="32" t="s">
        <v>30</v>
      </c>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121</v>
      </c>
      <c r="B198" s="72"/>
      <c r="C198" s="72"/>
      <c r="D198" s="72"/>
      <c r="E198" s="72"/>
      <c r="F198" s="72"/>
      <c r="G198" s="64">
        <v>808.25</v>
      </c>
      <c r="H198" s="52"/>
      <c r="I198" s="32" t="s">
        <v>31</v>
      </c>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122</v>
      </c>
      <c r="B199" s="72"/>
      <c r="C199" s="72"/>
      <c r="D199" s="72"/>
      <c r="E199" s="72"/>
      <c r="F199" s="72"/>
      <c r="G199" s="64">
        <v>8.5299999999999994</v>
      </c>
      <c r="H199" s="52"/>
      <c r="I199" s="32" t="s">
        <v>31</v>
      </c>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9396.27</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8042.8200000000006</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v>42.68</v>
      </c>
      <c r="G216" s="65">
        <v>0</v>
      </c>
      <c r="H216" s="65">
        <v>-9.2799999999999994</v>
      </c>
      <c r="I216" s="65">
        <v>33.4</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1323.3799999999999</v>
      </c>
      <c r="G217" s="65">
        <v>31.380000000000003</v>
      </c>
      <c r="H217" s="65">
        <v>-3.64</v>
      </c>
      <c r="I217" s="65">
        <v>1351.12</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31.81</v>
      </c>
      <c r="G218" s="65">
        <v>5.0000000000000711E-2</v>
      </c>
      <c r="H218" s="65">
        <v>0</v>
      </c>
      <c r="I218" s="65">
        <v>31.86</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2136.17</v>
      </c>
      <c r="G219" s="65">
        <v>0</v>
      </c>
      <c r="H219" s="65">
        <v>-48.510000000000005</v>
      </c>
      <c r="I219" s="65">
        <v>2087.66</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1437</v>
      </c>
      <c r="G220" s="65">
        <v>45</v>
      </c>
      <c r="H220" s="65">
        <v>-2</v>
      </c>
      <c r="I220" s="65">
        <v>1480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182</v>
      </c>
      <c r="G221" s="65">
        <v>3</v>
      </c>
      <c r="H221" s="65">
        <v>0</v>
      </c>
      <c r="I221" s="65">
        <v>185</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16</v>
      </c>
      <c r="G222" s="65">
        <v>7</v>
      </c>
      <c r="H222" s="65">
        <v>0</v>
      </c>
      <c r="I222" s="65">
        <v>23</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340</v>
      </c>
      <c r="G223" s="65">
        <v>1</v>
      </c>
      <c r="H223" s="65">
        <v>-1</v>
      </c>
      <c r="I223" s="65">
        <v>340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178</v>
      </c>
      <c r="G224" s="65">
        <v>11</v>
      </c>
      <c r="H224" s="65">
        <v>0</v>
      </c>
      <c r="I224" s="65">
        <v>189</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2</v>
      </c>
      <c r="G225" s="65">
        <v>2</v>
      </c>
      <c r="H225" s="65">
        <v>0</v>
      </c>
      <c r="I225" s="65">
        <v>4</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v>2</v>
      </c>
      <c r="G226" s="65">
        <v>0</v>
      </c>
      <c r="H226" s="65">
        <v>0</v>
      </c>
      <c r="I226" s="65">
        <v>2</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118</v>
      </c>
      <c r="G227" s="65">
        <v>10</v>
      </c>
      <c r="H227" s="65">
        <v>0</v>
      </c>
      <c r="I227" s="65">
        <v>128</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3838</v>
      </c>
      <c r="G230" s="65">
        <v>154</v>
      </c>
      <c r="H230" s="65">
        <v>-6</v>
      </c>
      <c r="I230" s="65">
        <v>3986</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3710.4</v>
      </c>
      <c r="G231" s="65">
        <v>0</v>
      </c>
      <c r="H231" s="65">
        <v>-122.79</v>
      </c>
      <c r="I231" s="65">
        <v>3587.61</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20325.010000000002</v>
      </c>
      <c r="G232" s="65">
        <v>302.39</v>
      </c>
      <c r="H232" s="65">
        <v>-37.47</v>
      </c>
      <c r="I232" s="65">
        <v>20589.93</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v>49.74</v>
      </c>
      <c r="G233" s="65">
        <v>0.01</v>
      </c>
      <c r="H233" s="65">
        <v>0</v>
      </c>
      <c r="I233" s="65">
        <v>49.75</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v>114.88000000000001</v>
      </c>
      <c r="G234" s="65">
        <v>0</v>
      </c>
      <c r="H234" s="65">
        <v>-29.53</v>
      </c>
      <c r="I234" s="65">
        <v>85.350000000000009</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v>468</v>
      </c>
      <c r="G235" s="65">
        <v>2</v>
      </c>
      <c r="H235" s="65">
        <v>-4</v>
      </c>
      <c r="I235" s="65">
        <v>466</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232</v>
      </c>
      <c r="G238" s="65">
        <v>1</v>
      </c>
      <c r="H238" s="65">
        <v>-8</v>
      </c>
      <c r="I238" s="65">
        <v>225</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19515</v>
      </c>
      <c r="G239" s="65">
        <v>0</v>
      </c>
      <c r="H239" s="65">
        <v>-168</v>
      </c>
      <c r="I239" s="65">
        <v>19347</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4540</v>
      </c>
      <c r="G240" s="65">
        <v>163</v>
      </c>
      <c r="H240" s="65">
        <v>0</v>
      </c>
      <c r="I240" s="65">
        <v>4703</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136</v>
      </c>
      <c r="G241" s="65">
        <v>0</v>
      </c>
      <c r="H241" s="65">
        <v>-1</v>
      </c>
      <c r="I241" s="65">
        <v>135</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30</v>
      </c>
      <c r="G242" s="65">
        <v>0</v>
      </c>
      <c r="H242" s="65">
        <v>0</v>
      </c>
      <c r="I242" s="65">
        <v>30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1017</v>
      </c>
      <c r="G243" s="65">
        <v>68</v>
      </c>
      <c r="H243" s="65">
        <v>0</v>
      </c>
      <c r="I243" s="65">
        <v>1085</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671</v>
      </c>
      <c r="G244" s="65">
        <v>76</v>
      </c>
      <c r="H244" s="65">
        <v>0</v>
      </c>
      <c r="I244" s="65">
        <v>747</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63</v>
      </c>
      <c r="G245" s="65">
        <v>13</v>
      </c>
      <c r="H245" s="65">
        <v>0</v>
      </c>
      <c r="I245" s="65">
        <v>76</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29736.559999999998</v>
      </c>
      <c r="G248" s="65">
        <v>165.96</v>
      </c>
      <c r="H248" s="65">
        <v>-33.299999999999997</v>
      </c>
      <c r="I248" s="65">
        <v>29869.219999999998</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v>1.24</v>
      </c>
      <c r="G249" s="65">
        <v>0</v>
      </c>
      <c r="H249" s="65">
        <v>-0.14000000000000001</v>
      </c>
      <c r="I249" s="65">
        <v>1.1000000000000001</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279316</v>
      </c>
      <c r="G250" s="65">
        <v>5040</v>
      </c>
      <c r="H250" s="65">
        <v>-4227</v>
      </c>
      <c r="I250" s="65">
        <v>280129</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815514</v>
      </c>
      <c r="G254" s="65">
        <v>18497</v>
      </c>
      <c r="H254" s="65">
        <f>-15907+93</f>
        <v>-15814</v>
      </c>
      <c r="I254" s="65">
        <f>+F254+G254+H254</f>
        <v>818197</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103</v>
      </c>
      <c r="G255" s="65">
        <v>0</v>
      </c>
      <c r="H255" s="65">
        <v>-10</v>
      </c>
      <c r="I255" s="65">
        <v>93</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22817643194</v>
      </c>
      <c r="G260" s="65">
        <v>1513170956.46</v>
      </c>
      <c r="H260" s="65">
        <v>-82524018.980000004</v>
      </c>
      <c r="I260" s="65">
        <v>24248290131.48</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792594472</v>
      </c>
      <c r="G263" s="69">
        <v>30840435.399999999</v>
      </c>
      <c r="H263" s="69">
        <v>-671031</v>
      </c>
      <c r="I263" s="69">
        <v>822763876.39999998</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1523377497</v>
      </c>
      <c r="G264" s="69">
        <v>44043861.869999997</v>
      </c>
      <c r="H264" s="69">
        <v>-21868423.66</v>
      </c>
      <c r="I264" s="69">
        <v>1545552935.2099998</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2008603907</v>
      </c>
      <c r="G265" s="69">
        <v>0</v>
      </c>
      <c r="H265" s="69">
        <v>-771737.66</v>
      </c>
      <c r="I265" s="69">
        <v>2007832169.3399999</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18159455497</v>
      </c>
      <c r="G266" s="69">
        <v>1431910543.78</v>
      </c>
      <c r="H266" s="69">
        <v>-59124045.07</v>
      </c>
      <c r="I266" s="69">
        <v>19532241995.709999</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276939154</v>
      </c>
      <c r="G267" s="69">
        <v>2893692.35</v>
      </c>
      <c r="H267" s="69">
        <v>-88781.59</v>
      </c>
      <c r="I267" s="69">
        <v>279744064.76000005</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56672667</v>
      </c>
      <c r="G269" s="69">
        <v>3482423.06</v>
      </c>
      <c r="H269" s="69">
        <v>0</v>
      </c>
      <c r="I269" s="69">
        <v>60155090.060000002</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t="s">
        <v>348</v>
      </c>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8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2506848.3200000003</v>
      </c>
      <c r="G279" s="65"/>
      <c r="H279" s="65"/>
      <c r="I279" s="65"/>
      <c r="J279" s="79" t="s">
        <v>349</v>
      </c>
      <c r="K279" s="79"/>
      <c r="L279" s="3"/>
      <c r="M279" s="3"/>
      <c r="N279" s="3"/>
      <c r="O279" s="3"/>
      <c r="P279" s="3"/>
      <c r="Q279" s="3"/>
      <c r="R279" s="3"/>
      <c r="S279" s="3"/>
      <c r="T279" s="3"/>
      <c r="U279" s="3"/>
      <c r="V279" s="3"/>
      <c r="W279" s="3"/>
      <c r="X279" s="3"/>
      <c r="Y279" s="3"/>
      <c r="Z279" s="3"/>
      <c r="AA279" s="3"/>
      <c r="AB279" s="3"/>
      <c r="AC279" s="3"/>
      <c r="AD279" s="3"/>
      <c r="AE279" s="3"/>
    </row>
    <row r="280" spans="1:31" ht="28.35" customHeight="1" x14ac:dyDescent="0.2">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v>902023.42249999999</v>
      </c>
      <c r="G281" s="65"/>
      <c r="H281" s="65"/>
      <c r="I281" s="65"/>
      <c r="J281" s="79" t="s">
        <v>349</v>
      </c>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4.1"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3.1"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4.1" customHeight="1" x14ac:dyDescent="0.2">
      <c r="A291" s="73" t="s">
        <v>332</v>
      </c>
      <c r="B291" s="73"/>
      <c r="C291" s="73"/>
      <c r="D291" s="73"/>
      <c r="E291" s="73"/>
      <c r="F291" s="60">
        <v>872683</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4.1"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3.1"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20.100000000000001"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4.1"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t="s">
        <v>350</v>
      </c>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125" bestFit="1" customWidth="1"/>
    <col min="3" max="3" width="15.625" bestFit="1" customWidth="1"/>
    <col min="4" max="4" width="20.625" bestFit="1" customWidth="1"/>
    <col min="5" max="5" width="76.125" bestFit="1" customWidth="1"/>
    <col min="8" max="8" width="52.62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14392693.223747786</v>
      </c>
    </row>
    <row r="48" spans="1:11" x14ac:dyDescent="0.2">
      <c r="A48" t="s">
        <v>148</v>
      </c>
      <c r="B48">
        <f>+SUM(RR!I17:I26)</f>
        <v>14392693.223747786</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Norlys Dokument" ma:contentTypeID="0x01010044092034AAC74A4EA25F5E69AA215F9E00486F3D86136FE4468B04E15DA1642222" ma:contentTypeVersion="18" ma:contentTypeDescription="Opret et nyt dokument." ma:contentTypeScope="" ma:versionID="4ad7ac2d108c6c87b28079e9485617d3">
  <xsd:schema xmlns:xsd="http://www.w3.org/2001/XMLSchema" xmlns:xs="http://www.w3.org/2001/XMLSchema" xmlns:p="http://schemas.microsoft.com/office/2006/metadata/properties" xmlns:ns2="e092183d-e4e7-4d7a-a43c-7454e4f63788" xmlns:ns3="c5de94e3-4ae7-4513-b24a-732b215346f0" targetNamespace="http://schemas.microsoft.com/office/2006/metadata/properties" ma:root="true" ma:fieldsID="34bba27193b3393efbe996777915be6e" ns2:_="" ns3:_="">
    <xsd:import namespace="e092183d-e4e7-4d7a-a43c-7454e4f63788"/>
    <xsd:import namespace="c5de94e3-4ae7-4513-b24a-732b215346f0"/>
    <xsd:element name="properties">
      <xsd:complexType>
        <xsd:sequence>
          <xsd:element name="documentManagement">
            <xsd:complexType>
              <xsd:all>
                <xsd:element ref="ns2:d802acf23b8049be98f9cae5d566f85b" minOccurs="0"/>
                <xsd:element ref="ns2:TaxCatchAll" minOccurs="0"/>
                <xsd:element ref="ns2:TaxCatchAllLabel" minOccurs="0"/>
                <xsd:element ref="ns2:h43b6fb9d8394581a6994a9b1d497b9e" minOccurs="0"/>
                <xsd:element ref="ns3:MediaServiceMetadata" minOccurs="0"/>
                <xsd:element ref="ns3:MediaServiceFastMetadata" minOccurs="0"/>
                <xsd:element ref="ns3:lcf76f155ced4ddcb4097134ff3c332f"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2183d-e4e7-4d7a-a43c-7454e4f63788" elementFormDefault="qualified">
    <xsd:import namespace="http://schemas.microsoft.com/office/2006/documentManagement/types"/>
    <xsd:import namespace="http://schemas.microsoft.com/office/infopath/2007/PartnerControls"/>
    <xsd:element name="d802acf23b8049be98f9cae5d566f85b" ma:index="8" nillable="true" ma:taxonomy="true" ma:internalName="d802acf23b8049be98f9cae5d566f85b" ma:taxonomyFieldName="norlysOwner" ma:displayName="Ejer" ma:fieldId="{d802acf2-3b80-49be-98f9-cae5d566f85b}" ma:sspId="eb83002d-62e5-48e4-9b82-9a55226ce925" ma:termSetId="9ae35bce-323a-40e9-8b00-7ae4536d71d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0b4f8d4c-1606-488e-b6ee-cd692c7c6381}" ma:internalName="TaxCatchAll" ma:showField="CatchAllData" ma:web="e092183d-e4e7-4d7a-a43c-7454e4f6378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b4f8d4c-1606-488e-b6ee-cd692c7c6381}" ma:internalName="TaxCatchAllLabel" ma:readOnly="true" ma:showField="CatchAllDataLabel" ma:web="e092183d-e4e7-4d7a-a43c-7454e4f63788">
      <xsd:complexType>
        <xsd:complexContent>
          <xsd:extension base="dms:MultiChoiceLookup">
            <xsd:sequence>
              <xsd:element name="Value" type="dms:Lookup" maxOccurs="unbounded" minOccurs="0" nillable="true"/>
            </xsd:sequence>
          </xsd:extension>
        </xsd:complexContent>
      </xsd:complexType>
    </xsd:element>
    <xsd:element name="h43b6fb9d8394581a6994a9b1d497b9e" ma:index="12" nillable="true" ma:taxonomy="true" ma:internalName="h43b6fb9d8394581a6994a9b1d497b9e" ma:taxonomyFieldName="norlysDocumentType" ma:displayName="Dokumenttype" ma:fieldId="{143b6fb9-d839-4581-a699-4a9b1d497b9e}" ma:sspId="eb83002d-62e5-48e4-9b82-9a55226ce925" ma:termSetId="78fbefa8-f525-48d5-b0e3-07f269ba186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5de94e3-4ae7-4513-b24a-732b215346f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lcf76f155ced4ddcb4097134ff3c332f" ma:index="17" nillable="true" ma:taxonomy="true" ma:internalName="lcf76f155ced4ddcb4097134ff3c332f" ma:taxonomyFieldName="MediaServiceImageTags" ma:displayName="Billedmærker" ma:readOnly="false" ma:fieldId="{5cf76f15-5ced-4ddc-b409-7134ff3c332f}" ma:taxonomyMulti="true" ma:sspId="eb83002d-62e5-48e4-9b82-9a55226ce925"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de94e3-4ae7-4513-b24a-732b215346f0">
      <Terms xmlns="http://schemas.microsoft.com/office/infopath/2007/PartnerControls"/>
    </lcf76f155ced4ddcb4097134ff3c332f>
    <d802acf23b8049be98f9cae5d566f85b xmlns="e092183d-e4e7-4d7a-a43c-7454e4f63788">
      <Terms xmlns="http://schemas.microsoft.com/office/infopath/2007/PartnerControls"/>
    </d802acf23b8049be98f9cae5d566f85b>
    <h43b6fb9d8394581a6994a9b1d497b9e xmlns="e092183d-e4e7-4d7a-a43c-7454e4f63788">
      <Terms xmlns="http://schemas.microsoft.com/office/infopath/2007/PartnerControls"/>
    </h43b6fb9d8394581a6994a9b1d497b9e>
    <TaxCatchAll xmlns="e092183d-e4e7-4d7a-a43c-7454e4f63788" xsi:nil="true"/>
  </documentManagement>
</p:properties>
</file>

<file path=customXml/itemProps1.xml><?xml version="1.0" encoding="utf-8"?>
<ds:datastoreItem xmlns:ds="http://schemas.openxmlformats.org/officeDocument/2006/customXml" ds:itemID="{450D124E-6B0F-4BFB-8686-C86F09864305}">
  <ds:schemaRefs>
    <ds:schemaRef ds:uri="http://schemas.microsoft.com/sharepoint/v3/contenttype/forms"/>
  </ds:schemaRefs>
</ds:datastoreItem>
</file>

<file path=customXml/itemProps2.xml><?xml version="1.0" encoding="utf-8"?>
<ds:datastoreItem xmlns:ds="http://schemas.openxmlformats.org/officeDocument/2006/customXml" ds:itemID="{FAC8044B-9AAB-40EE-9B3B-412ED8D13D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2183d-e4e7-4d7a-a43c-7454e4f63788"/>
    <ds:schemaRef ds:uri="c5de94e3-4ae7-4513-b24a-732b21534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707204-A89D-4C04-8E70-683088133BCD}">
  <ds:schemaRefs>
    <ds:schemaRef ds:uri="http://schemas.microsoft.com/office/2006/metadata/properties"/>
    <ds:schemaRef ds:uri="http://schemas.microsoft.com/office/infopath/2007/PartnerControls"/>
    <ds:schemaRef ds:uri="c5de94e3-4ae7-4513-b24a-732b215346f0"/>
    <ds:schemaRef ds:uri="e092183d-e4e7-4d7a-a43c-7454e4f63788"/>
  </ds:schemaRefs>
</ds:datastoreItem>
</file>

<file path=docMetadata/LabelInfo.xml><?xml version="1.0" encoding="utf-8"?>
<clbl:labelList xmlns:clbl="http://schemas.microsoft.com/office/2020/mipLabelMetadata">
  <clbl:label id="{a6230a1c-393a-4c9e-9938-a643402658d9}" enabled="0" method="" siteId="{a6230a1c-393a-4c9e-9938-a643402658d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Pernille Vestergaard Madsen</cp:lastModifiedBy>
  <cp:lastPrinted>2023-03-22T07:40:34Z</cp:lastPrinted>
  <dcterms:created xsi:type="dcterms:W3CDTF">2022-03-11T12:55:18Z</dcterms:created>
  <dcterms:modified xsi:type="dcterms:W3CDTF">2026-06-29T13:54:31Z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ContentTypeId">
    <vt:lpwstr>0x01010044092034AAC74A4EA25F5E69AA215F9E00486F3D86136FE4468B04E15DA1642222</vt:lpwstr>
  </property>
  <property fmtid="{D5CDD505-2E9C-101B-9397-08002B2CF9AE}" pid="10" name="norlysTopic">
    <vt:lpwstr/>
  </property>
  <property fmtid="{D5CDD505-2E9C-101B-9397-08002B2CF9AE}" pid="11" name="b8422412114d4584abf905237c12e6eb">
    <vt:lpwstr/>
  </property>
  <property fmtid="{D5CDD505-2E9C-101B-9397-08002B2CF9AE}" pid="12" name="norlysInformationArea">
    <vt:lpwstr/>
  </property>
  <property fmtid="{D5CDD505-2E9C-101B-9397-08002B2CF9AE}" pid="13" name="MediaServiceImageTags">
    <vt:lpwstr/>
  </property>
  <property fmtid="{D5CDD505-2E9C-101B-9397-08002B2CF9AE}" pid="14" name="ic45f07b48bf4aefb60872e9cd2ca13c">
    <vt:lpwstr/>
  </property>
  <property fmtid="{D5CDD505-2E9C-101B-9397-08002B2CF9AE}" pid="15" name="norlysOwner">
    <vt:lpwstr/>
  </property>
  <property fmtid="{D5CDD505-2E9C-101B-9397-08002B2CF9AE}" pid="16" name="norlysDocumentType">
    <vt:lpwstr/>
  </property>
</Properties>
</file>