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M:\tk\Midtfyns Elforsyning\Forsyningstilsynet\Reguleringsregnskab\2025\"/>
    </mc:Choice>
  </mc:AlternateContent>
  <xr:revisionPtr revIDLastSave="0" documentId="13_ncr:1_{DC939987-DC35-4902-9378-420407A7F76D}"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12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0" i="1" l="1"/>
  <c r="I75" i="1"/>
  <c r="I267" i="1"/>
  <c r="I263" i="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<sst xmlns="http://schemas.openxmlformats.org/spreadsheetml/2006/main" count="488" uniqueCount="355">
  <si>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</si>
  <si>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</si>
  <si>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</si>
  <si>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</si>
  <si>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</si>
  <si>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</si>
  <si>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</si>
  <si>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</si>
  <si>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</si>
  <si>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</si>
  <si>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</si>
  <si>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</si>
  <si>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</si>
  <si>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</si>
  <si>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</si>
  <si>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</si>
  <si>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</si>
  <si>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</si>
  <si>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</si>
  <si>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</si>
  <si>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</si>
  <si>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</si>
  <si>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</si>
  <si>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</si>
  <si>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</si>
  <si>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</si>
  <si>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</si>
  <si>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</si>
  <si>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</si>
  <si>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</si>
  <si>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</si>
  <si>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</si>
  <si>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</si>
  <si>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</si>
  <si>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</si>
  <si>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</si>
  <si>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</si>
  <si>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</si>
  <si>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</si>
  <si>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</si>
  <si>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</si>
  <si>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</si>
  <si>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</si>
  <si>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</si>
  <si>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</si>
  <si>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</si>
  <si>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</si>
  <si>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</si>
  <si>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</si>
  <si>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</si>
  <si>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</si>
  <si>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</si>
  <si>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</si>
  <si>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</si>
  <si>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</si>
  <si>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</si>
  <si>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</si>
  <si>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</si>
  <si>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</si>
  <si>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</si>
  <si>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</si>
  <si>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</si>
  <si>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</si>
  <si>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</si>
  <si>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</si>
  <si>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</si>
  <si>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</si>
  <si>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</si>
  <si>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</si>
  <si>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</si>
  <si>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</si>
  <si>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</si>
  <si>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</si>
  <si>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</si>
  <si>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</si>
  <si>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</si>
  <si>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</si>
  <si>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</si>
  <si>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</si>
  <si>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</si>
  <si>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</si>
  <si>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</si>
  <si>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</si>
  <si>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</si>
  <si>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</si>
  <si>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</si>
  <si>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</si>
  <si>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</si>
  <si>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</si>
  <si>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</si>
  <si>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</si>
  <si>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</si>
  <si>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</si>
  <si>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</si>
  <si>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</si>
  <si>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</si>
  <si>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</si>
  <si>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</si>
  <si>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</si>
  <si>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</si>
  <si>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</si>
  <si>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</si>
  <si>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</si>
  <si>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</si>
  <si>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</si>
  <si>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</si>
  <si>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</si>
  <si>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</si>
  <si>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</si>
  <si>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</si>
  <si>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</si>
  <si>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</si>
  <si>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</si>
  <si>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</si>
  <si>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</si>
  <si>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</si>
  <si>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</si>
  <si>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</si>
  <si>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</si>
  <si>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</si>
  <si>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</si>
  <si>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</si>
  <si>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</si>
  <si>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</si>
  <si>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</si>
  <si>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</si>
  <si>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</si>
  <si>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</si>
  <si>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</si>
  <si>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</si>
  <si>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</si>
  <si>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</si>
  <si>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</si>
  <si>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</si>
  <si>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</si>
  <si>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</si>
  <si>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</si>
  <si>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</si>
  <si>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</si>
  <si>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</si>
  <si>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</si>
  <si>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</si>
  <si>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</si>
  <si>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</si>
  <si>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</si>
  <si>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</si>
  <si>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</si>
  <si>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</si>
  <si>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</si>
  <si>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</si>
  <si>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</si>
  <si>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</si>
  <si>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</si>
  <si>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</si>
  <si>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</si>
  <si>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</si>
  <si>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</si>
  <si>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</si>
  <si>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</si>
  <si>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</si>
  <si>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</si>
  <si>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</si>
  <si>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</si>
  <si>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</si>
  <si>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</si>
  <si>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</si>
  <si>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</si>
  <si>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</si>
  <si>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</si>
  <si>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</si>
  <si>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</si>
  <si>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</si>
  <si>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</si>
  <si>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</si>
  <si>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</si>
  <si>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</si>
  <si>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</si>
  <si>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</si>
  <si>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</si>
  <si>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</si>
  <si>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</si>
  <si>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</si>
  <si>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</si>
  <si>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</si>
  <si>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</si>
  <si>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</si>
  <si>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</si>
  <si>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</si>
  <si>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</si>
  <si>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</si>
  <si>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</si>
  <si>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</si>
  <si>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</si>
  <si>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</si>
  <si>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</si>
  <si>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</si>
  <si>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</si>
  <si>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</si>
  <si>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</si>
  <si>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</si>
  <si>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</si>
  <si>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</si>
  <si>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</si>
  <si>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</si>
  <si>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</si>
  <si>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</si>
  <si>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</si>
  <si>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</si>
  <si>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</si>
  <si>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</si>
  <si>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</si>
  <si>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</si>
  <si>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</si>
  <si>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</si>
  <si>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</si>
  <si>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</si>
  <si>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</si>
  <si>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</si>
  <si>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</si>
  <si>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</si>
  <si>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</si>
  <si>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</si>
  <si>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</si>
  <si>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</si>
  <si>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</si>
  <si>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</si>
  <si>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</si>
  <si>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</si>
  <si>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</si>
  <si>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</si>
  <si>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</si>
  <si>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</si>
  <si>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</si>
  <si>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</si>
  <si>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</si>
  <si>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</si>
  <si>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</si>
  <si>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</si>
  <si>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</si>
  <si>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</si>
  <si>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</si>
  <si>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</si>
  <si>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</si>
  <si>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</si>
  <si>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</si>
  <si>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</si>
  <si>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</si>
  <si>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</si>
  <si>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</si>
  <si>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</si>
  <si>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</si>
  <si>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</si>
  <si>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</si>
  <si>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</si>
  <si>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</si>
  <si>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</si>
  <si>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</si>
  <si>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</si>
  <si>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</si>
  <si>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</si>
  <si>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</si>
  <si>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</si>
  <si>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</si>
  <si>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</si>
  <si>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</si>
  <si>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</si>
  <si>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</si>
  <si>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</si>
  <si>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</si>
  <si>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</si>
  <si>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</si>
  <si>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</si>
  <si>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</si>
  <si>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</si>
  <si>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</si>
  <si>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</si>
  <si>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</si>
  <si>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</si>
  <si>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</si>
  <si>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</si>
  <si>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</si>
  <si>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</si>
  <si>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</si>
  <si>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</si>
  <si>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</si>
  <si>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</si>
  <si>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</si>
  <si>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</si>
  <si>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</si>
  <si>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</si>
  <si>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</si>
  <si>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</si>
  <si>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</si>
  <si>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</si>
  <si>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</si>
  <si>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</si>
  <si>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</si>
  <si>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</si>
  <si>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</si>
  <si>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</si>
  <si>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</si>
  <si>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</si>
  <si>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</si>
  <si>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</si>
  <si>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</si>
  <si>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</si>
  <si>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</si>
  <si>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</si>
  <si>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</si>
  <si>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</si>
  <si>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</si>
  <si>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</si>
  <si>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</si>
  <si>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</si>
  <si>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</si>
  <si>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</si>
  <si>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</si>
  <si>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</si>
  <si>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</si>
  <si>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</si>
  <si>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</si>
  <si>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</si>
  <si>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</si>
  <si>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</si>
  <si>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</si>
  <si>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</si>
  <si>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</si>
  <si>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</si>
  <si>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</si>
  <si>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</si>
  <si>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</si>
  <si>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</si>
  <si>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</si>
  <si>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</si>
  <si>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</si>
  <si>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</si>
  <si>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</si>
  <si>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</si>
  <si>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</si>
  <si>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</si>
  <si>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</si>
  <si>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</si>
  <si>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</si>
  <si>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</si>
  <si>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</si>
  <si>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Midtfyns Elforsyning A.m.b.A.</t>
  </si>
  <si>
    <t>Thomas Kaysen</t>
  </si>
  <si>
    <t>Højgårdsvej 8</t>
  </si>
  <si>
    <t>Ringe</t>
  </si>
  <si>
    <t>Myndighedsbehandling.pdf + SektorCERT.pdf</t>
  </si>
  <si>
    <t>SektorCERT.pdf</t>
  </si>
  <si>
    <t>Myndighedsbehandling.pdf</t>
  </si>
  <si>
    <t>Ledelsesberetning.pdf</t>
  </si>
  <si>
    <t>Ledelsespåtegnng.pdf</t>
  </si>
  <si>
    <t>Revisorerklæring.pdf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</si>
</sst>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53" zoomScaleNormal="100" workbookViewId="0">
      <selection activeCell="I70" sqref="I70"/>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5750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8783684</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142</v>
      </c>
      <c r="B17" s="85"/>
      <c r="C17" s="85"/>
      <c r="D17" s="85"/>
      <c r="E17" s="85"/>
      <c r="F17" s="85"/>
      <c r="G17" s="85"/>
      <c r="H17" s="85"/>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24381952</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11525781</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12308434</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6652470</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998583</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9699586</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87</v>
      </c>
      <c r="B38" s="85"/>
      <c r="C38" s="85"/>
      <c r="D38" s="85"/>
      <c r="E38" s="85"/>
      <c r="F38" s="85"/>
      <c r="G38" s="85"/>
      <c r="H38" s="85"/>
      <c r="I38" s="60">
        <v>9699586</v>
      </c>
      <c r="J38" s="60">
        <v>0</v>
      </c>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20200331</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34131183</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1548789</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1132322</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76654674</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76654674</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76454153</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76479111</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77953550</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81766516</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77977474</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72863432</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73805651</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1300915</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1289883</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f>7646-9</f>
        <v>7637</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9</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41</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f>7577-9</f>
        <v>7568</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9</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38</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t="s">
        <v>350</v>
      </c>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t="s">
        <v>351</v>
      </c>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0</v>
      </c>
      <c r="H146" s="65">
        <v>0</v>
      </c>
      <c r="I146" s="65">
        <v>0</v>
      </c>
      <c r="J146" s="66" t="str">
        <f t="shared" ref="J146:J151" si="2">IF(SUM(E146:I146)=0, "", SUM(E146:I146))</f>
        <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0</v>
      </c>
      <c r="F147" s="65">
        <v>0</v>
      </c>
      <c r="G147" s="65">
        <v>0</v>
      </c>
      <c r="H147" s="65">
        <v>0</v>
      </c>
      <c r="I147" s="65">
        <v>0</v>
      </c>
      <c r="J147" s="66"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0</v>
      </c>
      <c r="F148" s="65">
        <v>0</v>
      </c>
      <c r="G148" s="65">
        <v>0</v>
      </c>
      <c r="H148" s="65">
        <v>0</v>
      </c>
      <c r="I148" s="65">
        <v>0</v>
      </c>
      <c r="J148" s="66" t="str">
        <f t="shared" si="2"/>
        <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0</v>
      </c>
      <c r="H154" s="65">
        <v>0</v>
      </c>
      <c r="I154" s="65">
        <v>0</v>
      </c>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0</v>
      </c>
      <c r="F155" s="65">
        <v>1</v>
      </c>
      <c r="G155" s="65">
        <v>14</v>
      </c>
      <c r="H155" s="65">
        <v>9</v>
      </c>
      <c r="I155" s="65">
        <v>0</v>
      </c>
      <c r="J155" s="66">
        <f t="shared" si="3"/>
        <v>24</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0</v>
      </c>
      <c r="F156" s="65">
        <v>0</v>
      </c>
      <c r="G156" s="65">
        <v>11</v>
      </c>
      <c r="H156" s="65">
        <v>6</v>
      </c>
      <c r="I156" s="65">
        <v>0</v>
      </c>
      <c r="J156" s="66">
        <f t="shared" si="3"/>
        <v>17</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1</v>
      </c>
      <c r="F164" s="65">
        <v>5</v>
      </c>
      <c r="G164" s="65">
        <v>162</v>
      </c>
      <c r="H164" s="65">
        <v>70</v>
      </c>
      <c r="I164" s="65">
        <v>0</v>
      </c>
      <c r="J164" s="66">
        <f>IF(SUM(E164:I164)=0, "", SUM(E164:I164))</f>
        <v>238</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11</v>
      </c>
      <c r="F166" s="65">
        <v>48</v>
      </c>
      <c r="G166" s="65">
        <v>2442</v>
      </c>
      <c r="H166" s="65">
        <v>446</v>
      </c>
      <c r="I166" s="65">
        <v>0</v>
      </c>
      <c r="J166" s="66">
        <f>IF(SUM(E166:I166)=0, "", SUM(E166:I166))</f>
        <v>2947</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47</v>
      </c>
      <c r="F170" s="65">
        <v>161</v>
      </c>
      <c r="G170" s="65">
        <v>6384</v>
      </c>
      <c r="H170" s="65">
        <v>1054</v>
      </c>
      <c r="I170" s="65">
        <v>0</v>
      </c>
      <c r="J170" s="66">
        <f>IF(SUM(E170:I170)=0, "", SUM(E170:I170))</f>
        <v>7646</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23</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0</v>
      </c>
      <c r="G230" s="65">
        <v>0</v>
      </c>
      <c r="H230" s="65">
        <v>0</v>
      </c>
      <c r="I230" s="65">
        <v>0</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0</v>
      </c>
      <c r="G231" s="65">
        <v>0</v>
      </c>
      <c r="H231" s="65">
        <v>0</v>
      </c>
      <c r="I231" s="65">
        <v>0</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0</v>
      </c>
      <c r="G232" s="65">
        <v>0</v>
      </c>
      <c r="H232" s="65">
        <v>0</v>
      </c>
      <c r="I232" s="65">
        <v>0</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0</v>
      </c>
      <c r="G238" s="65">
        <v>0</v>
      </c>
      <c r="H238" s="65">
        <v>0</v>
      </c>
      <c r="I238" s="65">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22</v>
      </c>
      <c r="G239" s="65">
        <v>3</v>
      </c>
      <c r="H239" s="65">
        <v>1</v>
      </c>
      <c r="I239" s="65">
        <v>24</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16</v>
      </c>
      <c r="G240" s="65">
        <v>1</v>
      </c>
      <c r="H240" s="65">
        <v>0</v>
      </c>
      <c r="I240" s="65">
        <v>17</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234</v>
      </c>
      <c r="G248" s="65">
        <v>6</v>
      </c>
      <c r="H248" s="65">
        <v>2</v>
      </c>
      <c r="I248" s="65">
        <v>238</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2902</v>
      </c>
      <c r="G250" s="65">
        <v>56</v>
      </c>
      <c r="H250" s="65">
        <v>11</v>
      </c>
      <c r="I250" s="65">
        <v>2947</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7577</v>
      </c>
      <c r="G254" s="65">
        <v>69</v>
      </c>
      <c r="H254" s="65">
        <v>0</v>
      </c>
      <c r="I254" s="65">
        <v>7646</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104019778</v>
      </c>
      <c r="G260" s="65">
        <v>6614423</v>
      </c>
      <c r="H260" s="65">
        <v>2684636</v>
      </c>
      <c r="I260" s="65">
        <v>107949565</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3996661</v>
      </c>
      <c r="G263" s="69">
        <v>1143283</v>
      </c>
      <c r="H263" s="69">
        <v>2093510</v>
      </c>
      <c r="I263" s="69">
        <f>F263+G263-H263</f>
        <v>3046434</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15522506</v>
      </c>
      <c r="G264" s="69">
        <v>349263</v>
      </c>
      <c r="H264" s="69">
        <v>0</v>
      </c>
      <c r="I264" s="69">
        <v>15871769</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7873247</v>
      </c>
      <c r="G265" s="69">
        <v>0</v>
      </c>
      <c r="H265" s="69">
        <v>326303</v>
      </c>
      <c r="I265" s="69">
        <v>7546944</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46259585</v>
      </c>
      <c r="G266" s="69">
        <v>1681829</v>
      </c>
      <c r="H266" s="69">
        <v>0</v>
      </c>
      <c r="I266" s="69">
        <v>47941414</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30367779</v>
      </c>
      <c r="G267" s="69">
        <v>3440048</v>
      </c>
      <c r="H267" s="69">
        <v>264823</v>
      </c>
      <c r="I267" s="69">
        <f>F267+G267-H267</f>
        <v>33543004</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357362</v>
      </c>
      <c r="G279" s="65"/>
      <c r="H279" s="65"/>
      <c r="I279" s="65"/>
      <c r="J279" s="79" t="s">
        <v>349</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7577</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t="s">
        <v>352</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t="s">
        <v>353</v>
      </c>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t="s">
        <v>354</v>
      </c>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9699586</v>
      </c>
    </row>
    <row r="52" spans="1:2" x14ac:dyDescent="0.2">
      <c r="A52" t="s">
        <v>152</v>
      </c>
      <c r="B52">
        <f>+SUM(RR!I38:I40)</f>
        <v>9699586</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Thomas Kaysen</cp:lastModifiedBy>
  <cp:lastPrinted>2023-03-22T07:40:34Z</cp:lastPrinted>
  <dcterms:created xsi:type="dcterms:W3CDTF">2022-03-11T12:55:18Z</dcterms:created>
  <dcterms:modified xsi:type="dcterms:W3CDTF">2026-06-04T13:31:12Z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