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enne_projektmappe"/>
  <mc:AlternateContent xmlns:mc="http://schemas.openxmlformats.org/markup-compatibility/2006">
    <mc:Choice Requires="x15">
      <x15ac:absPath xmlns:x15ac="http://schemas.microsoft.com/office/spreadsheetml/2010/11/ac" url="https://pwceur-my.sharepoint.com/personal/emil_brandhoj_norgaard_pwc_com/Documents/Documents/Selskaber/2025/Hjerting/Reguleringsregnskab/"/>
    </mc:Choice>
  </mc:AlternateContent>
  <xr:revisionPtr revIDLastSave="178" documentId="8_{A9F81683-8D0C-472E-86B8-86C6C85BEB3E}" xr6:coauthVersionLast="47" xr6:coauthVersionMax="47" xr10:uidLastSave="{7149F13D-BF98-46EA-93FE-F54D1E4B69D0}"/>
  <workbookProtection workbookAlgorithmName="SHA-512" workbookHashValue="ZLEmDFVJkoy1mlyS27A+rxyJL8+pNsk+OGcYbZz4/rdzl9w9a6FA8SO6kGhUyWVpVk3DUtRKeIuUwiQR5EaPdA==" workbookSaltValue="ztXbCTsVB1ma3PMgZVMrow==" workbookSpinCount="100000" lockStructure="1"/>
  <bookViews>
    <workbookView xWindow="-57720" yWindow="-15" windowWidth="29040" windowHeight="175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2" i="1" l="1"/>
  <c r="I264" i="1"/>
  <c r="I265" i="1"/>
  <c r="I266" i="1"/>
  <c r="I267" i="1"/>
  <c r="I268" i="1"/>
  <c r="I269" i="1"/>
  <c r="I263" i="1"/>
  <c r="I260" i="1"/>
  <c r="J166" i="1"/>
  <c r="J165" i="1"/>
  <c r="J164" i="1"/>
  <c r="I46" i="1"/>
  <c r="J171" i="1"/>
  <c r="J170" i="1"/>
  <c r="J167"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<sst xmlns="http://schemas.openxmlformats.org/spreadsheetml/2006/main" count="488" uniqueCount="353">
  <si>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</si>
  <si>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</si>
  <si>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</si>
  <si>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</si>
  <si>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</si>
  <si>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</si>
  <si>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</si>
  <si>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</si>
  <si>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</si>
  <si>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</si>
  <si>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</si>
  <si>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</si>
  <si>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</si>
  <si>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</si>
  <si>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</si>
  <si>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</si>
  <si>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</si>
  <si>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</si>
  <si>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</si>
  <si>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</si>
  <si>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</si>
  <si>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</si>
  <si>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</si>
  <si>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</si>
  <si>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</si>
  <si>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</si>
  <si>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</si>
  <si>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</si>
  <si>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</si>
  <si>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</si>
  <si>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</si>
  <si>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</si>
  <si>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</si>
  <si>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</si>
  <si>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</si>
  <si>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</si>
  <si>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</si>
  <si>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</si>
  <si>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</si>
  <si>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</si>
  <si>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</si>
  <si>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</si>
  <si>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</si>
  <si>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</si>
  <si>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</si>
  <si>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</si>
  <si>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</si>
  <si>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</si>
  <si>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</si>
  <si>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</si>
  <si>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</si>
  <si>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</si>
  <si>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</si>
  <si>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</si>
  <si>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</si>
  <si>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</si>
  <si>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</si>
  <si>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</si>
  <si>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</si>
  <si>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</si>
  <si>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</si>
  <si>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</si>
  <si>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</si>
  <si>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</si>
  <si>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</si>
  <si>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</si>
  <si>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</si>
  <si>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</si>
  <si>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</si>
  <si>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</si>
  <si>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</si>
  <si>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</si>
  <si>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</si>
  <si>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</si>
  <si>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</si>
  <si>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</si>
  <si>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</si>
  <si>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</si>
  <si>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</si>
  <si>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</si>
  <si>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</si>
  <si>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</si>
  <si>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</si>
  <si>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</si>
  <si>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</si>
  <si>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</si>
  <si>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</si>
  <si>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</si>
  <si>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</si>
  <si>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</si>
  <si>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</si>
  <si>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</si>
  <si>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</si>
  <si>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</si>
  <si>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</si>
  <si>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</si>
  <si>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</si>
  <si>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</si>
  <si>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</si>
  <si>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</si>
  <si>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</si>
  <si>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</si>
  <si>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</si>
  <si>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</si>
  <si>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</si>
  <si>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</si>
  <si>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</si>
  <si>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</si>
  <si>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</si>
  <si>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</si>
  <si>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</si>
  <si>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</si>
  <si>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</si>
  <si>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</si>
  <si>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</si>
  <si>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</si>
  <si>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</si>
  <si>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</si>
  <si>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</si>
  <si>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</si>
  <si>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</si>
  <si>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</si>
  <si>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</si>
  <si>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</si>
  <si>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</si>
  <si>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</si>
  <si>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</si>
  <si>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</si>
  <si>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</si>
  <si>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</si>
  <si>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</si>
  <si>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</si>
  <si>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</si>
  <si>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</si>
  <si>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</si>
  <si>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</si>
  <si>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</si>
  <si>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</si>
  <si>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</si>
  <si>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</si>
  <si>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</si>
  <si>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</si>
  <si>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</si>
  <si>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</si>
  <si>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</si>
  <si>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</si>
  <si>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</si>
  <si>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</si>
  <si>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</si>
  <si>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</si>
  <si>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</si>
  <si>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</si>
  <si>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</si>
  <si>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</si>
  <si>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</si>
  <si>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</si>
  <si>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</si>
  <si>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</si>
  <si>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</si>
  <si>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</si>
  <si>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</si>
  <si>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</si>
  <si>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</si>
  <si>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</si>
  <si>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</si>
  <si>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</si>
  <si>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</si>
  <si>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</si>
  <si>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</si>
  <si>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</si>
  <si>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</si>
  <si>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</si>
  <si>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</si>
  <si>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</si>
  <si>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</si>
  <si>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</si>
  <si>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</si>
  <si>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</si>
  <si>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</si>
  <si>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</si>
  <si>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</si>
  <si>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</si>
  <si>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</si>
  <si>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</si>
  <si>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</si>
  <si>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</si>
  <si>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</si>
  <si>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</si>
  <si>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</si>
  <si>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</si>
  <si>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</si>
  <si>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</si>
  <si>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</si>
  <si>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</si>
  <si>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</si>
  <si>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</si>
  <si>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</si>
  <si>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</si>
  <si>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</si>
  <si>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</si>
  <si>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</si>
  <si>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</si>
  <si>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</si>
  <si>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</si>
  <si>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</si>
  <si>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</si>
  <si>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</si>
  <si>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</si>
  <si>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</si>
  <si>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</si>
  <si>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</si>
  <si>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</si>
  <si>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</si>
  <si>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</si>
  <si>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</si>
  <si>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</si>
  <si>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</si>
  <si>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</si>
  <si>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</si>
  <si>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</si>
  <si>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</si>
  <si>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</si>
  <si>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</si>
  <si>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</si>
  <si>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</si>
  <si>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</si>
  <si>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</si>
  <si>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</si>
  <si>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</si>
  <si>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</si>
  <si>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</si>
  <si>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</si>
  <si>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</si>
  <si>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</si>
  <si>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</si>
  <si>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</si>
  <si>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</si>
  <si>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</si>
  <si>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</si>
  <si>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</si>
  <si>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</si>
  <si>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</si>
  <si>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</si>
  <si>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</si>
  <si>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</si>
  <si>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</si>
  <si>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</si>
  <si>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</si>
  <si>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</si>
  <si>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</si>
  <si>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</si>
  <si>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</si>
  <si>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</si>
  <si>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</si>
  <si>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</si>
  <si>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</si>
  <si>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</si>
  <si>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</si>
  <si>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</si>
  <si>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</si>
  <si>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</si>
  <si>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</si>
  <si>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</si>
  <si>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</si>
  <si>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</si>
  <si>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</si>
  <si>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</si>
  <si>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</si>
  <si>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</si>
  <si>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</si>
  <si>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</si>
  <si>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</si>
  <si>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</si>
  <si>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</si>
  <si>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</si>
  <si>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</si>
  <si>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</si>
  <si>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</si>
  <si>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</si>
  <si>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</si>
  <si>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</si>
  <si>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</si>
  <si>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</si>
  <si>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</si>
  <si>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</si>
  <si>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</si>
  <si>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</si>
  <si>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</si>
  <si>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</si>
  <si>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</si>
  <si>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</si>
  <si>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</si>
  <si>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</si>
  <si>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</si>
  <si>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</si>
  <si>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</si>
  <si>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</si>
  <si>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</si>
  <si>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</si>
  <si>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</si>
  <si>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</si>
  <si>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</si>
  <si>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</si>
  <si>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</si>
  <si>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</si>
  <si>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</si>
  <si>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</si>
  <si>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</si>
  <si>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</si>
  <si>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</si>
  <si>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</si>
  <si>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</si>
  <si>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</si>
  <si>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</si>
  <si>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</si>
  <si>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</si>
  <si>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</si>
  <si>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</si>
  <si>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</si>
  <si>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</si>
  <si>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</si>
  <si>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</si>
  <si>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</si>
  <si>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</si>
  <si>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</si>
  <si>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</si>
  <si>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</si>
  <si>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</si>
  <si>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</si>
  <si>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</si>
  <si>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</si>
  <si>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</si>
  <si>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</si>
  <si>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</si>
  <si>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</si>
  <si>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</si>
  <si>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</si>
  <si>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</si>
  <si>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</si>
  <si>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</si>
  <si>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</si>
  <si>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</si>
  <si>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</si>
  <si>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</si>
  <si>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</si>
  <si>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Bytoften 8</t>
  </si>
  <si>
    <t>Esbjerg</t>
  </si>
  <si>
    <t xml:space="preserve">Hjerting Transformatorforening </t>
  </si>
  <si>
    <t>Dennis Henneberg Schrøder</t>
  </si>
  <si>
    <t>N/A</t>
  </si>
  <si>
    <t>Bilag: 62096, 62095, 62092, 62006, 61976, 61975, 61959</t>
  </si>
  <si>
    <t>Reguleringsregnskab Hjerting Transformatorforening 2025</t>
  </si>
  <si>
    <t>Bilag: 61786, 61791, 61797, 61823, 61900, 61910, 61977,61980,  62004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</si>
</sst>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C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40" zoomScaleNormal="100" workbookViewId="0">
      <selection activeCell="K51" sqref="K51"/>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347</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348</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345</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6710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346</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2835908.1099999994</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62</v>
      </c>
      <c r="B17" s="85"/>
      <c r="C17" s="85"/>
      <c r="D17" s="85"/>
      <c r="E17" s="85"/>
      <c r="F17" s="85"/>
      <c r="G17" s="85"/>
      <c r="H17" s="85"/>
      <c r="I17" s="60">
        <v>2835908.1099999994</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0</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0</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2022568.9200000002</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242028.59</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2451602.7800000003</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69</v>
      </c>
      <c r="B38" s="85"/>
      <c r="C38" s="85"/>
      <c r="D38" s="85"/>
      <c r="E38" s="85"/>
      <c r="F38" s="85"/>
      <c r="G38" s="85"/>
      <c r="H38" s="85"/>
      <c r="I38" s="60">
        <v>2451602.7800000003</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f>1985342+110862</f>
        <v>2096204</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9200126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99585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f>680150-99585</f>
        <v>580565</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14784540</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0</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12884155</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12746203</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13435681</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13809690</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12708675</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12731480</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13772752</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320810</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335329</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3185</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0</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3156</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0</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0</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92</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0</v>
      </c>
      <c r="H146" s="65">
        <v>0</v>
      </c>
      <c r="I146" s="65">
        <v>0</v>
      </c>
      <c r="J146" s="66" t="str">
        <f t="shared" ref="J146:J151" si="2">IF(SUM(E146:I146)=0, "", SUM(E146:I146))</f>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0</v>
      </c>
      <c r="F147" s="65">
        <v>0</v>
      </c>
      <c r="G147" s="65">
        <v>0</v>
      </c>
      <c r="H147" s="65">
        <v>0</v>
      </c>
      <c r="I147" s="65">
        <v>0</v>
      </c>
      <c r="J147" s="66"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0</v>
      </c>
      <c r="F148" s="65">
        <v>0</v>
      </c>
      <c r="G148" s="65">
        <v>0</v>
      </c>
      <c r="H148" s="65">
        <v>0</v>
      </c>
      <c r="I148" s="65">
        <v>0</v>
      </c>
      <c r="J148" s="66"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0</v>
      </c>
      <c r="G155" s="65">
        <v>0</v>
      </c>
      <c r="H155" s="65">
        <v>0</v>
      </c>
      <c r="I155" s="65">
        <v>0</v>
      </c>
      <c r="J155" s="66" t="str">
        <f t="shared" si="3"/>
        <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0</v>
      </c>
      <c r="F156" s="65">
        <v>0</v>
      </c>
      <c r="G156" s="65">
        <v>0</v>
      </c>
      <c r="H156" s="65">
        <v>0</v>
      </c>
      <c r="I156" s="65">
        <v>0</v>
      </c>
      <c r="J156" s="66" t="str">
        <f t="shared" si="3"/>
        <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99</v>
      </c>
      <c r="F164" s="65">
        <v>0</v>
      </c>
      <c r="G164" s="65">
        <v>0</v>
      </c>
      <c r="H164" s="65">
        <v>0</v>
      </c>
      <c r="I164" s="65">
        <v>0</v>
      </c>
      <c r="J164" s="66">
        <f>IF(SUM(E164:I164)=0, "", SUM(E164:I164))</f>
        <v>99</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1142</v>
      </c>
      <c r="F166" s="65">
        <v>0</v>
      </c>
      <c r="G166" s="65">
        <v>0</v>
      </c>
      <c r="H166" s="65">
        <v>0</v>
      </c>
      <c r="I166" s="65">
        <v>0</v>
      </c>
      <c r="J166" s="66">
        <f>IF(SUM(E166:I166)=0, "", SUM(E166:I166))</f>
        <v>1142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3185</v>
      </c>
      <c r="F170" s="65">
        <v>0</v>
      </c>
      <c r="G170" s="65">
        <v>0</v>
      </c>
      <c r="H170" s="65">
        <v>0</v>
      </c>
      <c r="I170" s="65">
        <v>0</v>
      </c>
      <c r="J170" s="66">
        <f>IF(SUM(E170:I170)=0, "", SUM(E170:I170))</f>
        <v>3185</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0</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0</v>
      </c>
      <c r="G230" s="65">
        <v>0</v>
      </c>
      <c r="H230" s="65">
        <v>0</v>
      </c>
      <c r="I230" s="65">
        <v>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0</v>
      </c>
      <c r="G231" s="65">
        <v>0</v>
      </c>
      <c r="H231" s="65">
        <v>0</v>
      </c>
      <c r="I231" s="65">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0</v>
      </c>
      <c r="G232" s="65">
        <v>0</v>
      </c>
      <c r="H232" s="65">
        <v>0</v>
      </c>
      <c r="I232" s="65">
        <v>0</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0</v>
      </c>
      <c r="G239" s="65">
        <v>0</v>
      </c>
      <c r="H239" s="65">
        <v>0</v>
      </c>
      <c r="I239" s="65">
        <v>0</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0</v>
      </c>
      <c r="G240" s="65">
        <v>0</v>
      </c>
      <c r="H240" s="65">
        <v>0</v>
      </c>
      <c r="I240" s="65">
        <v>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99</v>
      </c>
      <c r="G248" s="65">
        <v>0</v>
      </c>
      <c r="H248" s="65">
        <v>0</v>
      </c>
      <c r="I248" s="65">
        <v>99</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1142</v>
      </c>
      <c r="G250" s="65">
        <v>0</v>
      </c>
      <c r="H250" s="65">
        <v>0</v>
      </c>
      <c r="I250" s="65">
        <v>1142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3156</v>
      </c>
      <c r="G254" s="65">
        <v>29</v>
      </c>
      <c r="H254" s="65">
        <v>0</v>
      </c>
      <c r="I254" s="65">
        <v>3185</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19289010</v>
      </c>
      <c r="G260" s="65">
        <v>962243</v>
      </c>
      <c r="H260" s="65">
        <v>0</v>
      </c>
      <c r="I260" s="65">
        <f>SUM(F260:H260)</f>
        <v>20251253</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0</v>
      </c>
      <c r="G263" s="69">
        <v>0</v>
      </c>
      <c r="H263" s="69">
        <v>0</v>
      </c>
      <c r="I263" s="69">
        <f>SUM(F263:H263)</f>
        <v>0</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7146775</v>
      </c>
      <c r="G264" s="69">
        <v>431566</v>
      </c>
      <c r="H264" s="69">
        <v>0</v>
      </c>
      <c r="I264" s="69">
        <f t="shared" ref="I264:I269" si="8">SUM(F264:H264)</f>
        <v>7578341</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0</v>
      </c>
      <c r="G265" s="69">
        <v>0</v>
      </c>
      <c r="H265" s="69">
        <v>0</v>
      </c>
      <c r="I265" s="69">
        <f t="shared" si="8"/>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12142235</v>
      </c>
      <c r="G266" s="69">
        <v>530677</v>
      </c>
      <c r="H266" s="69">
        <v>0</v>
      </c>
      <c r="I266" s="69">
        <f t="shared" si="8"/>
        <v>12672912</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0</v>
      </c>
      <c r="G267" s="69">
        <v>0</v>
      </c>
      <c r="H267" s="69">
        <v>0</v>
      </c>
      <c r="I267" s="69">
        <f t="shared" si="8"/>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f t="shared" si="8"/>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f t="shared" si="8"/>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t="s">
        <v>349</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v>0</v>
      </c>
      <c r="G278" s="65">
        <v>0</v>
      </c>
      <c r="H278" s="65">
        <v>0</v>
      </c>
      <c r="I278" s="65">
        <v>0</v>
      </c>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347744.61</v>
      </c>
      <c r="G279" s="65">
        <v>0</v>
      </c>
      <c r="H279" s="65">
        <v>0</v>
      </c>
      <c r="I279" s="65">
        <v>0</v>
      </c>
      <c r="J279" s="79" t="s">
        <v>350</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v>0</v>
      </c>
      <c r="G280" s="65">
        <v>0</v>
      </c>
      <c r="H280" s="65">
        <v>0</v>
      </c>
      <c r="I280" s="65">
        <v>0</v>
      </c>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32271.5</v>
      </c>
      <c r="G281" s="65">
        <v>0</v>
      </c>
      <c r="H281" s="65">
        <v>0</v>
      </c>
      <c r="I281" s="65">
        <v>0</v>
      </c>
      <c r="J281" s="79" t="s">
        <v>352</v>
      </c>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v>0</v>
      </c>
      <c r="G282" s="65">
        <v>0</v>
      </c>
      <c r="H282" s="65">
        <v>0</v>
      </c>
      <c r="I282" s="65">
        <v>0</v>
      </c>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v>0</v>
      </c>
      <c r="G283" s="65">
        <v>0</v>
      </c>
      <c r="H283" s="65">
        <v>0</v>
      </c>
      <c r="I283" s="65">
        <v>0</v>
      </c>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v>0</v>
      </c>
      <c r="G284" s="65">
        <v>0</v>
      </c>
      <c r="H284" s="65">
        <v>0</v>
      </c>
      <c r="I284" s="65">
        <v>0</v>
      </c>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v>0</v>
      </c>
      <c r="G285" s="65">
        <v>0</v>
      </c>
      <c r="H285" s="65">
        <v>0</v>
      </c>
      <c r="I285" s="65">
        <v>0</v>
      </c>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3185</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351</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351</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351</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2835908.1099999994</v>
      </c>
    </row>
    <row r="49" spans="1:2" x14ac:dyDescent="0.2">
      <c r="A49" t="s">
        <v>149</v>
      </c>
      <c r="B49" t="str">
        <f>+IF($B$48=$B$47,"","OBS: Opdelingen på selskabsniveau stemmer ikke")</f>
        <v>OBS: Opdelingen på selskabsniveau stemmer ikke</v>
      </c>
    </row>
    <row r="51" spans="1:2" x14ac:dyDescent="0.2">
      <c r="A51" t="s">
        <v>151</v>
      </c>
      <c r="B51">
        <f>+RR!I36</f>
        <v>2451602.7800000003</v>
      </c>
    </row>
    <row r="52" spans="1:2" x14ac:dyDescent="0.2">
      <c r="A52" t="s">
        <v>152</v>
      </c>
      <c r="B52">
        <f>+SUM(RR!I38:I40)</f>
        <v>2451602.7800000003</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Emil Nørgaard (DK)</cp:lastModifiedBy>
  <cp:lastPrinted>2023-03-22T07:40:34Z</cp:lastPrinted>
  <dcterms:created xsi:type="dcterms:W3CDTF">2022-03-11T12:55:18Z</dcterms:created>
  <dcterms:modified xsi:type="dcterms:W3CDTF">2026-06-29T13:06:25Z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-1148625688</vt:i4>
  </property>
  <property fmtid="{D5CDD505-2E9C-101B-9397-08002B2CF9AE}" pid="3" name="_NewReviewCycle">
    <vt:lpwstr/>
  </property>
  <property fmtid="{D5CDD505-2E9C-101B-9397-08002B2CF9AE}" pid="4" name="_EmailSubject">
    <vt:lpwstr>Hjemmeside upload rettes</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_ReviewingToolsShownOnce">
    <vt:lpwstr/>
  </property>
  <property fmtid="{D5CDD505-2E9C-101B-9397-08002B2CF9AE}" pid="9" name="MSIP_Label_b0c09810-65f4-4310-9cf4-19edb1aba362_Enabled">
    <vt:lpwstr>true</vt:lpwstr>
  </property>
  <property fmtid="{D5CDD505-2E9C-101B-9397-08002B2CF9AE}" pid="10" name="MSIP_Label_b0c09810-65f4-4310-9cf4-19edb1aba362_SetDate">
    <vt:lpwstr>2026-06-24T08:00:08Z</vt:lpwstr>
  </property>
  <property fmtid="{D5CDD505-2E9C-101B-9397-08002B2CF9AE}" pid="11" name="MSIP_Label_b0c09810-65f4-4310-9cf4-19edb1aba362_Method">
    <vt:lpwstr>Standard</vt:lpwstr>
  </property>
  <property fmtid="{D5CDD505-2E9C-101B-9397-08002B2CF9AE}" pid="12" name="MSIP_Label_b0c09810-65f4-4310-9cf4-19edb1aba362_Name">
    <vt:lpwstr>Internal - Open Access</vt:lpwstr>
  </property>
  <property fmtid="{D5CDD505-2E9C-101B-9397-08002B2CF9AE}" pid="13" name="MSIP_Label_b0c09810-65f4-4310-9cf4-19edb1aba362_SiteId">
    <vt:lpwstr>513294a0-3e20-41b2-a970-6d30bf1546fa</vt:lpwstr>
  </property>
  <property fmtid="{D5CDD505-2E9C-101B-9397-08002B2CF9AE}" pid="14" name="MSIP_Label_b0c09810-65f4-4310-9cf4-19edb1aba362_ActionId">
    <vt:lpwstr>610a9399-600a-4975-a6a6-8c8bcac80314</vt:lpwstr>
  </property>
  <property fmtid="{D5CDD505-2E9C-101B-9397-08002B2CF9AE}" pid="15" name="MSIP_Label_b0c09810-65f4-4310-9cf4-19edb1aba362_ContentBits">
    <vt:lpwstr>0</vt:lpwstr>
  </property>
  <property fmtid="{D5CDD505-2E9C-101B-9397-08002B2CF9AE}" pid="16" name="MSIP_Label_b0c09810-65f4-4310-9cf4-19edb1aba362_Tag">
    <vt:lpwstr>10, 3, 0, 1</vt:lpwstr>
  </property>
</Properties>
</file>