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aura.dk\filer\Stab\Økonomi\NET\Forsyningstilsynet\Reguleringsregnskaber\2025\Indberetning\"/>
    </mc:Choice>
  </mc:AlternateContent>
  <xr:revisionPtr revIDLastSave="0" documentId="13_ncr:1_{5560F759-CCE5-4C2C-A641-4FE9792AD0F2}"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37980" yWindow="0" windowWidth="35400" windowHeight="20985"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0" i="1" l="1"/>
  <c r="H166" i="1"/>
  <c r="H164" i="1"/>
  <c r="H135" i="1"/>
  <c r="I52" i="1" l="1"/>
  <c r="I48" i="1"/>
  <c r="J171" i="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<sst xmlns="http://schemas.openxmlformats.org/spreadsheetml/2006/main" count="502" uniqueCount="352">
  <si>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</si>
  <si>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</si>
  <si>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</si>
  <si>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</si>
  <si>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</si>
  <si>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</si>
  <si>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</si>
  <si>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</si>
  <si>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</si>
  <si>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</si>
  <si>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</si>
  <si>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</si>
  <si>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</si>
  <si>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</si>
  <si>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</si>
  <si>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</si>
  <si>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</si>
  <si>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</si>
  <si>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</si>
  <si>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</si>
  <si>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</si>
  <si>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</si>
  <si>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</si>
  <si>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</si>
  <si>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</si>
  <si>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</si>
  <si>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</si>
  <si>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</si>
  <si>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</si>
  <si>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</si>
  <si>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</si>
  <si>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</si>
  <si>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</si>
  <si>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</si>
  <si>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</si>
  <si>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</si>
  <si>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</si>
  <si>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</si>
  <si>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</si>
  <si>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</si>
  <si>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</si>
  <si>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</si>
  <si>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</si>
  <si>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</si>
  <si>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</si>
  <si>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</si>
  <si>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</si>
  <si>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</si>
  <si>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</si>
  <si>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</si>
  <si>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</si>
  <si>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</si>
  <si>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</si>
  <si>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</si>
  <si>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</si>
  <si>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</si>
  <si>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</si>
  <si>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</si>
  <si>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</si>
  <si>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</si>
  <si>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</si>
  <si>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</si>
  <si>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</si>
  <si>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</si>
  <si>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</si>
  <si>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</si>
  <si>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</si>
  <si>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</si>
  <si>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</si>
  <si>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</si>
  <si>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</si>
  <si>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</si>
  <si>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</si>
  <si>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</si>
  <si>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</si>
  <si>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</si>
  <si>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</si>
  <si>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</si>
  <si>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</si>
  <si>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</si>
  <si>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</si>
  <si>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</si>
  <si>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</si>
  <si>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</si>
  <si>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</si>
  <si>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</si>
  <si>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</si>
  <si>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</si>
  <si>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</si>
  <si>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</si>
  <si>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</si>
  <si>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</si>
  <si>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</si>
  <si>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</si>
  <si>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</si>
  <si>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</si>
  <si>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</si>
  <si>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</si>
  <si>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</si>
  <si>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</si>
  <si>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</si>
  <si>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</si>
  <si>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</si>
  <si>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</si>
  <si>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</si>
  <si>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</si>
  <si>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</si>
  <si>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</si>
  <si>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</si>
  <si>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</si>
  <si>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</si>
  <si>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</si>
  <si>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</si>
  <si>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</si>
  <si>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</si>
  <si>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</si>
  <si>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</si>
  <si>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</si>
  <si>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</si>
  <si>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</si>
  <si>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</si>
  <si>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</si>
  <si>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</si>
  <si>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</si>
  <si>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</si>
  <si>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</si>
  <si>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</si>
  <si>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</si>
  <si>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</si>
  <si>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</si>
  <si>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</si>
  <si>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</si>
  <si>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</si>
  <si>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</si>
  <si>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</si>
  <si>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</si>
  <si>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</si>
  <si>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</si>
  <si>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</si>
  <si>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</si>
  <si>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</si>
  <si>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</si>
  <si>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</si>
  <si>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</si>
  <si>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</si>
  <si>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</si>
  <si>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</si>
  <si>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</si>
  <si>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</si>
  <si>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</si>
  <si>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</si>
  <si>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</si>
  <si>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</si>
  <si>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</si>
  <si>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</si>
  <si>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</si>
  <si>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</si>
  <si>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</si>
  <si>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</si>
  <si>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</si>
  <si>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</si>
  <si>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</si>
  <si>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</si>
  <si>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</si>
  <si>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</si>
  <si>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</si>
  <si>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</si>
  <si>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</si>
  <si>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</si>
  <si>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</si>
  <si>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</si>
  <si>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</si>
  <si>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</si>
  <si>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</si>
  <si>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</si>
  <si>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</si>
  <si>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</si>
  <si>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</si>
  <si>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</si>
  <si>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</si>
  <si>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</si>
  <si>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</si>
  <si>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</si>
  <si>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</si>
  <si>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</si>
  <si>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</si>
  <si>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</si>
  <si>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</si>
  <si>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</si>
  <si>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</si>
  <si>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</si>
  <si>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</si>
  <si>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</si>
  <si>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</si>
  <si>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</si>
  <si>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</si>
  <si>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</si>
  <si>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</si>
  <si>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</si>
  <si>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</si>
  <si>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</si>
  <si>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</si>
  <si>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</si>
  <si>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</si>
  <si>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</si>
  <si>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</si>
  <si>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</si>
  <si>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</si>
  <si>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</si>
  <si>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</si>
  <si>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</si>
  <si>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</si>
  <si>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</si>
  <si>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</si>
  <si>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</si>
  <si>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</si>
  <si>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</si>
  <si>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</si>
  <si>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</si>
  <si>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</si>
  <si>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</si>
  <si>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</si>
  <si>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</si>
  <si>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</si>
  <si>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</si>
  <si>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</si>
  <si>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</si>
  <si>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</si>
  <si>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</si>
  <si>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</si>
  <si>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</si>
  <si>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</si>
  <si>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</si>
  <si>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</si>
  <si>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</si>
  <si>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</si>
  <si>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</si>
  <si>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</si>
  <si>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</si>
  <si>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</si>
  <si>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</si>
  <si>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</si>
  <si>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</si>
  <si>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</si>
  <si>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</si>
  <si>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</si>
  <si>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</si>
  <si>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</si>
  <si>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</si>
  <si>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</si>
  <si>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</si>
  <si>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</si>
  <si>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</si>
  <si>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</si>
  <si>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</si>
  <si>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</si>
  <si>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</si>
  <si>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</si>
  <si>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</si>
  <si>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</si>
  <si>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</si>
  <si>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</si>
  <si>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</si>
  <si>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</si>
  <si>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</si>
  <si>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</si>
  <si>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</si>
  <si>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</si>
  <si>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</si>
  <si>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</si>
  <si>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</si>
  <si>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</si>
  <si>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</si>
  <si>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</si>
  <si>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</si>
  <si>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</si>
  <si>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</si>
  <si>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</si>
  <si>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</si>
  <si>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</si>
  <si>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</si>
  <si>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</si>
  <si>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</si>
  <si>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</si>
  <si>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</si>
  <si>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</si>
  <si>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</si>
  <si>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</si>
  <si>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</si>
  <si>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</si>
  <si>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</si>
  <si>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</si>
  <si>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</si>
  <si>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</si>
  <si>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</si>
  <si>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</si>
  <si>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</si>
  <si>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</si>
  <si>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</si>
  <si>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</si>
  <si>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</si>
  <si>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</si>
  <si>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</si>
  <si>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</si>
  <si>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</si>
  <si>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</si>
  <si>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</si>
  <si>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</si>
  <si>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</si>
  <si>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</si>
  <si>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</si>
  <si>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</si>
  <si>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</si>
  <si>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</si>
  <si>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</si>
  <si>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</si>
  <si>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</si>
  <si>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</si>
  <si>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</si>
  <si>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</si>
  <si>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</si>
  <si>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</si>
  <si>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</si>
  <si>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</si>
  <si>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</si>
  <si>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</si>
  <si>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</si>
  <si>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</si>
  <si>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</si>
  <si>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</si>
  <si>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</si>
  <si>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</si>
  <si>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</si>
  <si>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</si>
  <si>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</si>
  <si>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</si>
  <si>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</si>
  <si>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</si>
  <si>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</si>
  <si>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</si>
  <si>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</si>
  <si>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</si>
  <si>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</si>
  <si>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</si>
  <si>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</si>
  <si>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Christian Asferg</t>
  </si>
  <si>
    <t>Knudsminde 10</t>
  </si>
  <si>
    <t>Odder</t>
  </si>
  <si>
    <t>Ukendt afskrivningsperiode - grunde 2025.pdf</t>
  </si>
  <si>
    <t>Ansøgning om særlige omkostninger vedr. skader2025.pdf</t>
  </si>
  <si>
    <t>MYBE - Kontokort 2025.pdf/MYBE - Fakturaer - myndighedsbehandling 2025.pdf/MYBE - Ansøgningsblanket2025.xlsx</t>
  </si>
  <si>
    <t>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</si>
</sst>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294" zoomScaleNormal="100" workbookViewId="0">
      <selection activeCell="I124" sqref="I124"/>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0" t="s">
        <v>289</v>
      </c>
      <c r="B1" s="100"/>
      <c r="C1" s="100"/>
      <c r="D1" s="100"/>
      <c r="E1" s="100"/>
      <c r="F1" s="100"/>
      <c r="G1" s="100"/>
      <c r="H1" s="100"/>
      <c r="I1" s="67"/>
      <c r="J1" s="3"/>
      <c r="K1" s="68" t="s">
        <v>344</v>
      </c>
      <c r="L1" s="3"/>
      <c r="M1" s="3"/>
      <c r="N1" s="3"/>
      <c r="O1" s="3"/>
      <c r="P1" s="3"/>
      <c r="Q1" s="3"/>
      <c r="R1" s="3"/>
      <c r="S1" s="3"/>
      <c r="T1" s="3"/>
      <c r="U1" s="3"/>
      <c r="V1" s="3"/>
      <c r="W1" s="3"/>
      <c r="X1" s="3"/>
      <c r="Y1" s="3"/>
      <c r="Z1" s="3"/>
      <c r="AA1" s="3"/>
      <c r="AB1" s="3"/>
      <c r="AC1" s="3"/>
      <c r="AD1" s="3"/>
      <c r="AE1" s="3"/>
    </row>
    <row r="2" spans="1:31" ht="20.25" x14ac:dyDescent="0.3">
      <c r="A2" s="82" t="s">
        <v>94</v>
      </c>
      <c r="B2" s="82"/>
      <c r="C2" s="82"/>
      <c r="D2" s="82"/>
      <c r="E2" s="82"/>
      <c r="F2" s="82"/>
      <c r="G2" s="82"/>
      <c r="H2" s="82"/>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52</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8300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2" t="s">
        <v>0</v>
      </c>
      <c r="B10" s="82"/>
      <c r="C10" s="82"/>
      <c r="D10" s="82"/>
      <c r="E10" s="82"/>
      <c r="F10" s="82"/>
      <c r="G10" s="82"/>
      <c r="H10" s="82"/>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3" t="s">
        <v>303</v>
      </c>
      <c r="B11" s="103"/>
      <c r="C11" s="103"/>
      <c r="D11" s="103"/>
      <c r="E11" s="103"/>
      <c r="F11" s="103"/>
      <c r="G11" s="103"/>
      <c r="H11" s="103"/>
      <c r="I11" s="103"/>
      <c r="J11" s="103"/>
      <c r="K11" s="103"/>
      <c r="L11" s="3"/>
      <c r="M11" s="3"/>
      <c r="N11" s="3"/>
      <c r="O11" s="3"/>
      <c r="P11" s="3"/>
      <c r="Q11" s="3"/>
      <c r="R11" s="3"/>
      <c r="S11" s="3"/>
      <c r="T11" s="3"/>
      <c r="U11" s="3"/>
      <c r="V11" s="3"/>
      <c r="W11" s="3"/>
      <c r="X11" s="3"/>
      <c r="Y11" s="3"/>
      <c r="Z11" s="3"/>
      <c r="AA11" s="3"/>
      <c r="AB11" s="3"/>
      <c r="AC11" s="3"/>
      <c r="AD11" s="3"/>
      <c r="AE11" s="3"/>
    </row>
    <row r="12" spans="1:31" ht="20.25" x14ac:dyDescent="0.3">
      <c r="A12" s="101" t="s">
        <v>1</v>
      </c>
      <c r="B12" s="101"/>
      <c r="C12" s="101"/>
      <c r="D12" s="101"/>
      <c r="E12" s="101"/>
      <c r="F12" s="101"/>
      <c r="G12" s="101"/>
      <c r="H12" s="101"/>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257841281</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2" t="s">
        <v>210</v>
      </c>
      <c r="B14" s="72"/>
      <c r="C14" s="72"/>
      <c r="D14" s="72"/>
      <c r="E14" s="72"/>
      <c r="F14" s="72"/>
      <c r="G14" s="72"/>
      <c r="H14" s="72"/>
      <c r="I14" s="49">
        <v>3418839</v>
      </c>
      <c r="J14" s="3"/>
      <c r="K14" s="3"/>
      <c r="L14" s="3"/>
      <c r="M14" s="3"/>
      <c r="N14" s="3"/>
      <c r="O14" s="3"/>
      <c r="P14" s="3"/>
      <c r="Q14" s="3"/>
      <c r="R14" s="3"/>
      <c r="S14" s="3"/>
      <c r="T14" s="3"/>
      <c r="U14" s="3"/>
      <c r="V14" s="3"/>
      <c r="W14" s="3"/>
      <c r="X14" s="3"/>
      <c r="Y14" s="3"/>
      <c r="Z14" s="3"/>
      <c r="AA14" s="3"/>
      <c r="AB14" s="3"/>
      <c r="AC14" s="3"/>
      <c r="AD14" s="3"/>
      <c r="AE14" s="3"/>
    </row>
    <row r="15" spans="1:31" x14ac:dyDescent="0.2">
      <c r="A15" s="71" t="s">
        <v>206</v>
      </c>
      <c r="B15" s="71"/>
      <c r="C15" s="71"/>
      <c r="D15" s="71"/>
      <c r="E15" s="71"/>
      <c r="F15" s="71"/>
      <c r="G15" s="71"/>
      <c r="H15" s="71"/>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2" t="s">
        <v>144</v>
      </c>
      <c r="B16" s="102"/>
      <c r="C16" s="102"/>
      <c r="D16" s="102"/>
      <c r="E16" s="102"/>
      <c r="F16" s="102"/>
      <c r="G16" s="102"/>
      <c r="H16" s="102"/>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0" t="s">
        <v>142</v>
      </c>
      <c r="B17" s="80"/>
      <c r="C17" s="80"/>
      <c r="D17" s="80"/>
      <c r="E17" s="80"/>
      <c r="F17" s="80"/>
      <c r="G17" s="80"/>
      <c r="H17" s="80"/>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
      <c r="A18" s="80" t="s">
        <v>142</v>
      </c>
      <c r="B18" s="80"/>
      <c r="C18" s="80"/>
      <c r="D18" s="80"/>
      <c r="E18" s="80"/>
      <c r="F18" s="80"/>
      <c r="G18" s="80"/>
      <c r="H18" s="80"/>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0" t="s">
        <v>142</v>
      </c>
      <c r="B19" s="80"/>
      <c r="C19" s="80"/>
      <c r="D19" s="80"/>
      <c r="E19" s="80"/>
      <c r="F19" s="80"/>
      <c r="G19" s="80"/>
      <c r="H19" s="80"/>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0" t="s">
        <v>142</v>
      </c>
      <c r="B20" s="80"/>
      <c r="C20" s="80"/>
      <c r="D20" s="80"/>
      <c r="E20" s="80"/>
      <c r="F20" s="80"/>
      <c r="G20" s="80"/>
      <c r="H20" s="80"/>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0" t="s">
        <v>142</v>
      </c>
      <c r="B21" s="80"/>
      <c r="C21" s="80"/>
      <c r="D21" s="80"/>
      <c r="E21" s="80"/>
      <c r="F21" s="80"/>
      <c r="G21" s="80"/>
      <c r="H21" s="80"/>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0" t="s">
        <v>142</v>
      </c>
      <c r="B22" s="80"/>
      <c r="C22" s="80"/>
      <c r="D22" s="80"/>
      <c r="E22" s="80"/>
      <c r="F22" s="80"/>
      <c r="G22" s="80"/>
      <c r="H22" s="80"/>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0" t="s">
        <v>142</v>
      </c>
      <c r="B23" s="80"/>
      <c r="C23" s="80"/>
      <c r="D23" s="80"/>
      <c r="E23" s="80"/>
      <c r="F23" s="80"/>
      <c r="G23" s="80"/>
      <c r="H23" s="80"/>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0" t="s">
        <v>142</v>
      </c>
      <c r="B24" s="80"/>
      <c r="C24" s="80"/>
      <c r="D24" s="80"/>
      <c r="E24" s="80"/>
      <c r="F24" s="80"/>
      <c r="G24" s="80"/>
      <c r="H24" s="80"/>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0" t="s">
        <v>142</v>
      </c>
      <c r="B25" s="80"/>
      <c r="C25" s="80"/>
      <c r="D25" s="80"/>
      <c r="E25" s="80"/>
      <c r="F25" s="80"/>
      <c r="G25" s="80"/>
      <c r="H25" s="80"/>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0" t="s">
        <v>142</v>
      </c>
      <c r="B26" s="80"/>
      <c r="C26" s="80"/>
      <c r="D26" s="80"/>
      <c r="E26" s="80"/>
      <c r="F26" s="80"/>
      <c r="G26" s="80"/>
      <c r="H26" s="80"/>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1" t="s">
        <v>320</v>
      </c>
      <c r="B28" s="111"/>
      <c r="C28" s="111"/>
      <c r="D28" s="111"/>
      <c r="E28" s="111"/>
      <c r="F28" s="111"/>
      <c r="G28" s="111"/>
      <c r="H28" s="111"/>
      <c r="I28" s="49">
        <v>231962850</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0</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0</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1" t="s">
        <v>291</v>
      </c>
      <c r="B32" s="71"/>
      <c r="C32" s="71"/>
      <c r="D32" s="71"/>
      <c r="E32" s="71"/>
      <c r="F32" s="71"/>
      <c r="G32" s="71"/>
      <c r="H32" s="71"/>
      <c r="I32" s="49">
        <v>115821233</v>
      </c>
      <c r="J32" s="3"/>
      <c r="K32" s="3"/>
      <c r="L32" s="3"/>
      <c r="M32" s="3"/>
      <c r="N32" s="3"/>
      <c r="O32" s="3"/>
      <c r="P32" s="3"/>
      <c r="Q32" s="3"/>
      <c r="R32" s="3"/>
      <c r="S32" s="3"/>
      <c r="T32" s="3"/>
      <c r="U32" s="3"/>
      <c r="V32" s="3"/>
      <c r="W32" s="3"/>
      <c r="X32" s="3"/>
      <c r="Y32" s="3"/>
      <c r="Z32" s="3"/>
      <c r="AA32" s="3"/>
      <c r="AB32" s="3"/>
      <c r="AC32" s="3"/>
      <c r="AD32" s="3"/>
      <c r="AE32" s="3"/>
    </row>
    <row r="33" spans="1:31" x14ac:dyDescent="0.2">
      <c r="A33" s="71" t="s">
        <v>207</v>
      </c>
      <c r="B33" s="71"/>
      <c r="C33" s="71"/>
      <c r="D33" s="71"/>
      <c r="E33" s="71"/>
      <c r="F33" s="71"/>
      <c r="G33" s="71"/>
      <c r="H33" s="71"/>
      <c r="I33" s="49">
        <v>28334085</v>
      </c>
      <c r="J33" s="3"/>
      <c r="K33" s="3"/>
      <c r="L33" s="3"/>
      <c r="M33" s="3"/>
      <c r="N33" s="3"/>
      <c r="O33" s="3"/>
      <c r="P33" s="3"/>
      <c r="Q33" s="3"/>
      <c r="R33" s="3"/>
      <c r="S33" s="3"/>
      <c r="T33" s="3"/>
      <c r="U33" s="3"/>
      <c r="V33" s="3"/>
      <c r="W33" s="3"/>
      <c r="X33" s="3"/>
      <c r="Y33" s="3"/>
      <c r="Z33" s="3"/>
      <c r="AA33" s="3"/>
      <c r="AB33" s="3"/>
      <c r="AC33" s="3"/>
      <c r="AD33" s="3"/>
      <c r="AE33" s="3"/>
    </row>
    <row r="34" spans="1:31" x14ac:dyDescent="0.2">
      <c r="A34" s="71" t="s">
        <v>208</v>
      </c>
      <c r="B34" s="71"/>
      <c r="C34" s="71"/>
      <c r="D34" s="71"/>
      <c r="E34" s="71"/>
      <c r="F34" s="71"/>
      <c r="G34" s="71"/>
      <c r="H34" s="71"/>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1" t="s">
        <v>209</v>
      </c>
      <c r="B36" s="71"/>
      <c r="C36" s="71"/>
      <c r="D36" s="71"/>
      <c r="E36" s="71"/>
      <c r="F36" s="71"/>
      <c r="G36" s="71"/>
      <c r="H36" s="71"/>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2" t="s">
        <v>143</v>
      </c>
      <c r="B37" s="102"/>
      <c r="C37" s="102"/>
      <c r="D37" s="102"/>
      <c r="E37" s="102"/>
      <c r="F37" s="102"/>
      <c r="G37" s="102"/>
      <c r="H37" s="102"/>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0" t="s">
        <v>142</v>
      </c>
      <c r="B38" s="80"/>
      <c r="C38" s="80"/>
      <c r="D38" s="80"/>
      <c r="E38" s="80"/>
      <c r="F38" s="80"/>
      <c r="G38" s="80"/>
      <c r="H38" s="80"/>
      <c r="I38" s="60">
        <v>0</v>
      </c>
      <c r="J38" s="60"/>
      <c r="K38" s="3"/>
      <c r="L38" s="3"/>
      <c r="M38" s="3"/>
      <c r="N38" s="3"/>
      <c r="O38" s="3"/>
      <c r="P38" s="3"/>
      <c r="Q38" s="3"/>
      <c r="R38" s="3"/>
      <c r="S38" s="3"/>
      <c r="T38" s="3"/>
      <c r="U38" s="3"/>
      <c r="V38" s="3"/>
      <c r="W38" s="3"/>
      <c r="X38" s="3"/>
      <c r="Y38" s="3"/>
      <c r="Z38" s="3"/>
      <c r="AA38" s="3"/>
      <c r="AB38" s="3"/>
      <c r="AC38" s="3"/>
      <c r="AD38" s="3"/>
      <c r="AE38" s="3"/>
    </row>
    <row r="39" spans="1:31" x14ac:dyDescent="0.2">
      <c r="A39" s="80" t="s">
        <v>142</v>
      </c>
      <c r="B39" s="80"/>
      <c r="C39" s="80"/>
      <c r="D39" s="80"/>
      <c r="E39" s="80"/>
      <c r="F39" s="80"/>
      <c r="G39" s="80"/>
      <c r="H39" s="80"/>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0" t="s">
        <v>142</v>
      </c>
      <c r="B40" s="80"/>
      <c r="C40" s="80"/>
      <c r="D40" s="80"/>
      <c r="E40" s="80"/>
      <c r="F40" s="80"/>
      <c r="G40" s="80"/>
      <c r="H40" s="80"/>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2" t="s">
        <v>2</v>
      </c>
      <c r="B42" s="82"/>
      <c r="C42" s="82"/>
      <c r="D42" s="82"/>
      <c r="E42" s="82"/>
      <c r="F42" s="82"/>
      <c r="G42" s="82"/>
      <c r="H42" s="82"/>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5" t="s">
        <v>3</v>
      </c>
      <c r="B44" s="85"/>
      <c r="C44" s="85"/>
      <c r="D44" s="85"/>
      <c r="E44" s="85"/>
      <c r="F44" s="85"/>
      <c r="G44" s="85"/>
      <c r="H44" s="85"/>
      <c r="I44" s="85"/>
      <c r="J44" s="85"/>
      <c r="K44" s="85"/>
      <c r="L44" s="3"/>
      <c r="M44" s="3"/>
      <c r="N44" s="3"/>
      <c r="O44" s="3"/>
      <c r="P44" s="3"/>
      <c r="Q44" s="3"/>
      <c r="R44" s="3"/>
      <c r="S44" s="3"/>
      <c r="T44" s="3"/>
      <c r="U44" s="3"/>
      <c r="V44" s="3"/>
      <c r="W44" s="3"/>
      <c r="X44" s="3"/>
      <c r="Y44" s="3"/>
      <c r="Z44" s="3"/>
      <c r="AA44" s="3"/>
      <c r="AB44" s="3"/>
      <c r="AC44" s="3"/>
      <c r="AD44" s="3"/>
      <c r="AE44" s="3"/>
    </row>
    <row r="45" spans="1:31" ht="25.9" customHeight="1" x14ac:dyDescent="0.25">
      <c r="A45" s="120" t="s">
        <v>4</v>
      </c>
      <c r="B45" s="120"/>
      <c r="C45" s="120"/>
      <c r="D45" s="120"/>
      <c r="E45" s="120"/>
      <c r="F45" s="120"/>
      <c r="G45" s="120"/>
      <c r="H45" s="120"/>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4" t="s">
        <v>292</v>
      </c>
      <c r="B46" s="94"/>
      <c r="C46" s="94"/>
      <c r="D46" s="94"/>
      <c r="E46" s="94"/>
      <c r="F46" s="94"/>
      <c r="G46" s="94"/>
      <c r="H46" s="94"/>
      <c r="I46" s="49">
        <v>606180047</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4" t="s">
        <v>293</v>
      </c>
      <c r="B47" s="94"/>
      <c r="C47" s="94"/>
      <c r="D47" s="94"/>
      <c r="E47" s="94"/>
      <c r="F47" s="94"/>
      <c r="G47" s="94"/>
      <c r="H47" s="94"/>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4" t="s">
        <v>294</v>
      </c>
      <c r="B48" s="94"/>
      <c r="C48" s="94"/>
      <c r="D48" s="94"/>
      <c r="E48" s="94"/>
      <c r="F48" s="94"/>
      <c r="G48" s="94"/>
      <c r="H48" s="94"/>
      <c r="I48" s="49">
        <f>1522181210-I46</f>
        <v>916001163</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0" t="s">
        <v>5</v>
      </c>
      <c r="B49" s="120"/>
      <c r="C49" s="120"/>
      <c r="D49" s="120"/>
      <c r="E49" s="120"/>
      <c r="F49" s="120"/>
      <c r="G49" s="120"/>
      <c r="H49" s="120"/>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4" t="s">
        <v>295</v>
      </c>
      <c r="B50" s="94"/>
      <c r="C50" s="94"/>
      <c r="D50" s="94"/>
      <c r="E50" s="94"/>
      <c r="F50" s="94"/>
      <c r="G50" s="94"/>
      <c r="H50" s="94"/>
      <c r="I50" s="49">
        <v>43411650</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4" t="s">
        <v>296</v>
      </c>
      <c r="B51" s="94"/>
      <c r="C51" s="94"/>
      <c r="D51" s="94"/>
      <c r="E51" s="94"/>
      <c r="F51" s="94"/>
      <c r="G51" s="94"/>
      <c r="H51" s="94"/>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2" t="s">
        <v>297</v>
      </c>
      <c r="B52" s="112"/>
      <c r="C52" s="112"/>
      <c r="D52" s="112"/>
      <c r="E52" s="112"/>
      <c r="F52" s="112"/>
      <c r="G52" s="112"/>
      <c r="H52" s="112"/>
      <c r="I52" s="49">
        <f>90259327-I50</f>
        <v>46847677</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8" t="s">
        <v>6</v>
      </c>
      <c r="B54" s="98"/>
      <c r="C54" s="98"/>
      <c r="D54" s="98"/>
      <c r="E54" s="98"/>
      <c r="F54" s="98"/>
      <c r="G54" s="98"/>
      <c r="H54" s="98"/>
      <c r="J54" s="3"/>
      <c r="K54" s="3"/>
      <c r="L54" s="3"/>
      <c r="M54" s="3"/>
      <c r="N54" s="3"/>
      <c r="O54" s="3"/>
      <c r="P54" s="3"/>
      <c r="Q54" s="3"/>
      <c r="R54" s="3"/>
      <c r="S54" s="3"/>
      <c r="T54" s="3"/>
      <c r="U54" s="3"/>
      <c r="V54" s="3"/>
      <c r="W54" s="3"/>
      <c r="X54" s="3"/>
      <c r="Y54" s="3"/>
      <c r="Z54" s="3"/>
      <c r="AA54" s="3"/>
      <c r="AB54" s="3"/>
      <c r="AC54" s="3"/>
      <c r="AD54" s="3"/>
      <c r="AE54" s="3"/>
    </row>
    <row r="55" spans="1:31" x14ac:dyDescent="0.2">
      <c r="A55" s="113" t="s">
        <v>280</v>
      </c>
      <c r="B55" s="113"/>
      <c r="C55" s="113"/>
      <c r="D55" s="113"/>
      <c r="E55" s="113"/>
      <c r="F55" s="113"/>
      <c r="G55" s="113"/>
      <c r="H55" s="113"/>
      <c r="I55" s="49">
        <v>1032819895</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948056765</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879870513</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865515958</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881596643</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939539052</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883305811</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879965981</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914665713</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4" t="s">
        <v>298</v>
      </c>
      <c r="B65" s="114"/>
      <c r="C65" s="114"/>
      <c r="D65" s="114"/>
      <c r="E65" s="114"/>
      <c r="F65" s="114"/>
      <c r="G65" s="114"/>
      <c r="H65" s="114"/>
      <c r="I65" s="49">
        <v>36779653</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4" t="s">
        <v>299</v>
      </c>
      <c r="B66" s="114"/>
      <c r="C66" s="114"/>
      <c r="D66" s="114"/>
      <c r="E66" s="114"/>
      <c r="F66" s="114"/>
      <c r="G66" s="114"/>
      <c r="H66" s="114"/>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5" t="s">
        <v>300</v>
      </c>
      <c r="B67" s="115"/>
      <c r="C67" s="115"/>
      <c r="D67" s="115"/>
      <c r="E67" s="115"/>
      <c r="F67" s="115"/>
      <c r="G67" s="115"/>
      <c r="H67" s="115"/>
      <c r="I67" s="49">
        <v>37141640</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99" t="s">
        <v>7</v>
      </c>
      <c r="B69" s="99"/>
      <c r="C69" s="99"/>
      <c r="D69" s="99"/>
      <c r="E69" s="99"/>
      <c r="F69" s="99"/>
      <c r="G69" s="99"/>
      <c r="H69" s="99"/>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5" t="s">
        <v>339</v>
      </c>
      <c r="B70" s="95"/>
      <c r="C70" s="95"/>
      <c r="D70" s="95"/>
      <c r="E70" s="95"/>
      <c r="F70" s="95"/>
      <c r="G70" s="95"/>
      <c r="H70" s="95"/>
      <c r="I70" s="49">
        <v>108673</v>
      </c>
      <c r="J70" s="3"/>
      <c r="K70" s="3"/>
      <c r="L70" s="3"/>
      <c r="M70" s="3"/>
      <c r="N70" s="3"/>
      <c r="O70" s="3"/>
      <c r="P70" s="3"/>
      <c r="Q70" s="3"/>
      <c r="R70" s="3"/>
      <c r="S70" s="3"/>
      <c r="T70" s="3"/>
      <c r="U70" s="3"/>
      <c r="V70" s="3"/>
      <c r="W70" s="3"/>
      <c r="X70" s="3"/>
      <c r="Y70" s="3"/>
      <c r="Z70" s="3"/>
      <c r="AA70" s="3"/>
      <c r="AB70" s="3"/>
      <c r="AC70" s="3"/>
      <c r="AD70" s="3"/>
      <c r="AE70" s="3"/>
    </row>
    <row r="71" spans="1:31" x14ac:dyDescent="0.2">
      <c r="A71" s="95" t="s">
        <v>336</v>
      </c>
      <c r="B71" s="95"/>
      <c r="C71" s="95"/>
      <c r="D71" s="95"/>
      <c r="E71" s="95"/>
      <c r="F71" s="95"/>
      <c r="G71" s="95"/>
      <c r="H71" s="95"/>
      <c r="I71" s="49">
        <v>6609</v>
      </c>
      <c r="J71" s="3"/>
      <c r="K71" s="3"/>
      <c r="L71" s="3"/>
      <c r="M71" s="3"/>
      <c r="N71" s="3"/>
      <c r="O71" s="3"/>
      <c r="P71" s="3"/>
      <c r="Q71" s="3"/>
      <c r="R71" s="3"/>
      <c r="S71" s="3"/>
      <c r="T71" s="3"/>
      <c r="U71" s="3"/>
      <c r="V71" s="3"/>
      <c r="W71" s="3"/>
      <c r="X71" s="3"/>
      <c r="Y71" s="3"/>
      <c r="Z71" s="3"/>
      <c r="AA71" s="3"/>
      <c r="AB71" s="3"/>
      <c r="AC71" s="3"/>
      <c r="AD71" s="3"/>
      <c r="AE71" s="3"/>
    </row>
    <row r="72" spans="1:31" x14ac:dyDescent="0.2">
      <c r="A72" s="93" t="s">
        <v>338</v>
      </c>
      <c r="B72" s="93"/>
      <c r="C72" s="93"/>
      <c r="D72" s="93"/>
      <c r="E72" s="93"/>
      <c r="F72" s="93"/>
      <c r="G72" s="93"/>
      <c r="H72" s="93"/>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5" t="s">
        <v>342</v>
      </c>
      <c r="B73" s="95"/>
      <c r="C73" s="95"/>
      <c r="D73" s="95"/>
      <c r="E73" s="95"/>
      <c r="F73" s="95"/>
      <c r="G73" s="95"/>
      <c r="H73" s="95"/>
      <c r="I73" s="49">
        <v>2793</v>
      </c>
      <c r="J73" s="3"/>
      <c r="K73" s="3"/>
      <c r="L73" s="3"/>
      <c r="M73" s="3"/>
      <c r="N73" s="3"/>
      <c r="O73" s="3"/>
      <c r="P73" s="3"/>
      <c r="Q73" s="3"/>
      <c r="R73" s="3"/>
      <c r="S73" s="3"/>
      <c r="T73" s="3"/>
      <c r="U73" s="3"/>
      <c r="V73" s="3"/>
      <c r="W73" s="3"/>
      <c r="X73" s="3"/>
      <c r="Y73" s="3"/>
      <c r="Z73" s="3"/>
      <c r="AA73" s="3"/>
      <c r="AB73" s="3"/>
      <c r="AC73" s="3"/>
      <c r="AD73" s="3"/>
      <c r="AE73" s="3"/>
    </row>
    <row r="74" spans="1:31" x14ac:dyDescent="0.2">
      <c r="A74" s="93" t="s">
        <v>337</v>
      </c>
      <c r="B74" s="93"/>
      <c r="C74" s="93"/>
      <c r="D74" s="93"/>
      <c r="E74" s="93"/>
      <c r="F74" s="93"/>
      <c r="G74" s="93"/>
      <c r="H74" s="93"/>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95" t="s">
        <v>341</v>
      </c>
      <c r="B75" s="95"/>
      <c r="C75" s="95"/>
      <c r="D75" s="95"/>
      <c r="E75" s="95"/>
      <c r="F75" s="95"/>
      <c r="G75" s="95"/>
      <c r="H75" s="95"/>
      <c r="I75" s="49">
        <v>107253</v>
      </c>
      <c r="J75" s="3"/>
      <c r="K75" s="3"/>
      <c r="L75" s="3"/>
      <c r="M75" s="3"/>
      <c r="N75" s="3"/>
      <c r="O75" s="3"/>
      <c r="P75" s="3"/>
      <c r="Q75" s="3"/>
      <c r="R75" s="3"/>
      <c r="S75" s="3"/>
      <c r="T75" s="3"/>
      <c r="U75" s="3"/>
      <c r="V75" s="3"/>
      <c r="W75" s="3"/>
      <c r="X75" s="3"/>
      <c r="Y75" s="3"/>
      <c r="Z75" s="3"/>
      <c r="AA75" s="3"/>
      <c r="AB75" s="3"/>
      <c r="AC75" s="3"/>
      <c r="AD75" s="3"/>
      <c r="AE75" s="3"/>
    </row>
    <row r="76" spans="1:31" x14ac:dyDescent="0.2">
      <c r="A76" s="95" t="s">
        <v>340</v>
      </c>
      <c r="B76" s="95"/>
      <c r="C76" s="95"/>
      <c r="D76" s="95"/>
      <c r="E76" s="95"/>
      <c r="F76" s="95"/>
      <c r="G76" s="95"/>
      <c r="H76" s="95"/>
      <c r="I76" s="49">
        <v>6210</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2761</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92" t="s">
        <v>21</v>
      </c>
      <c r="B79" s="92"/>
      <c r="C79" s="92"/>
      <c r="D79" s="92"/>
      <c r="E79" s="92"/>
      <c r="F79" s="92"/>
      <c r="G79" s="92"/>
      <c r="H79" s="92"/>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5" t="s">
        <v>8</v>
      </c>
      <c r="B80" s="85"/>
      <c r="C80" s="85"/>
      <c r="D80" s="85"/>
      <c r="E80" s="85"/>
      <c r="F80" s="85"/>
      <c r="G80" s="85"/>
      <c r="H80" s="85"/>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6" t="s">
        <v>9</v>
      </c>
      <c r="B82" s="86"/>
      <c r="C82" s="86"/>
      <c r="D82" s="86"/>
      <c r="E82" s="86"/>
      <c r="F82" s="86"/>
      <c r="G82" s="86"/>
      <c r="H82" s="86"/>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2" t="s">
        <v>261</v>
      </c>
      <c r="B83" s="72"/>
      <c r="C83" s="72"/>
      <c r="D83" s="72"/>
      <c r="E83" s="72"/>
      <c r="F83" s="72"/>
      <c r="G83" s="72"/>
      <c r="H83" s="72"/>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88" t="s">
        <v>231</v>
      </c>
      <c r="C85" s="88"/>
      <c r="D85" s="88"/>
      <c r="E85" s="88"/>
      <c r="F85" s="88"/>
      <c r="G85" s="88"/>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88" t="s">
        <v>230</v>
      </c>
      <c r="C86" s="88"/>
      <c r="D86" s="88"/>
      <c r="E86" s="88"/>
      <c r="F86" s="88"/>
      <c r="G86" s="88"/>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88" t="s">
        <v>232</v>
      </c>
      <c r="C87" s="88"/>
      <c r="D87" s="88"/>
      <c r="E87" s="88"/>
      <c r="F87" s="88"/>
      <c r="G87" s="88"/>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88" t="s">
        <v>233</v>
      </c>
      <c r="C88" s="88"/>
      <c r="D88" s="88"/>
      <c r="E88" s="88"/>
      <c r="F88" s="88"/>
      <c r="G88" s="88"/>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88" t="s">
        <v>234</v>
      </c>
      <c r="C89" s="88"/>
      <c r="D89" s="88"/>
      <c r="E89" s="88"/>
      <c r="F89" s="88"/>
      <c r="G89" s="88"/>
      <c r="H89" s="3"/>
      <c r="I89" s="31" t="s">
        <v>91</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91" t="s">
        <v>282</v>
      </c>
      <c r="C90" s="91"/>
      <c r="D90" s="91"/>
      <c r="E90" s="91"/>
      <c r="F90" s="91"/>
      <c r="G90" s="91"/>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88" t="s">
        <v>235</v>
      </c>
      <c r="C91" s="88"/>
      <c r="D91" s="88"/>
      <c r="E91" s="88"/>
      <c r="F91" s="88"/>
      <c r="G91" s="88"/>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97" t="s">
        <v>236</v>
      </c>
      <c r="C92" s="97"/>
      <c r="D92" s="97"/>
      <c r="E92" s="97"/>
      <c r="F92" s="97"/>
      <c r="G92" s="97"/>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89" t="s">
        <v>237</v>
      </c>
      <c r="C93" s="89"/>
      <c r="D93" s="89"/>
      <c r="E93" s="89"/>
      <c r="F93" s="89"/>
      <c r="G93" s="89"/>
      <c r="H93" s="3"/>
      <c r="I93" s="31" t="s">
        <v>91</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96" t="s">
        <v>238</v>
      </c>
      <c r="C94" s="96"/>
      <c r="D94" s="96"/>
      <c r="E94" s="96"/>
      <c r="F94" s="96"/>
      <c r="G94" s="96"/>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96" t="s">
        <v>330</v>
      </c>
      <c r="C95" s="96"/>
      <c r="D95" s="96"/>
      <c r="E95" s="96"/>
      <c r="F95" s="96"/>
      <c r="G95" s="96"/>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96" t="s">
        <v>263</v>
      </c>
      <c r="C96" s="96"/>
      <c r="D96" s="96"/>
      <c r="E96" s="96"/>
      <c r="F96" s="96"/>
      <c r="G96" s="96"/>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89" t="s">
        <v>239</v>
      </c>
      <c r="C97" s="89"/>
      <c r="D97" s="89"/>
      <c r="E97" s="89"/>
      <c r="F97" s="89"/>
      <c r="G97" s="89"/>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4" t="s">
        <v>304</v>
      </c>
      <c r="C98" s="104"/>
      <c r="D98" s="104"/>
      <c r="E98" s="104"/>
      <c r="F98" s="104"/>
      <c r="G98" s="104"/>
      <c r="H98" s="3"/>
      <c r="I98" s="31" t="s">
        <v>91</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87" t="s">
        <v>286</v>
      </c>
      <c r="C99" s="87"/>
      <c r="D99" s="87"/>
      <c r="E99" s="87"/>
      <c r="F99" s="87"/>
      <c r="G99" s="87"/>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87" t="s">
        <v>254</v>
      </c>
      <c r="C100" s="87"/>
      <c r="D100" s="87"/>
      <c r="E100" s="87"/>
      <c r="F100" s="87"/>
      <c r="G100" s="87"/>
      <c r="H100" s="3"/>
      <c r="I100" s="31" t="s">
        <v>92</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3" t="s">
        <v>306</v>
      </c>
      <c r="C101" s="83"/>
      <c r="D101" s="83"/>
      <c r="E101" s="83"/>
      <c r="F101" s="83"/>
      <c r="G101" s="83"/>
      <c r="H101" s="3"/>
      <c r="I101" s="31" t="s">
        <v>91</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91" t="s">
        <v>240</v>
      </c>
      <c r="C102" s="91"/>
      <c r="D102" s="91"/>
      <c r="E102" s="91"/>
      <c r="F102" s="91"/>
      <c r="G102" s="91"/>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88" t="s">
        <v>241</v>
      </c>
      <c r="C103" s="88"/>
      <c r="D103" s="88"/>
      <c r="E103" s="88"/>
      <c r="F103" s="88"/>
      <c r="G103" s="88"/>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91" t="s">
        <v>288</v>
      </c>
      <c r="C104" s="91"/>
      <c r="D104" s="91"/>
      <c r="E104" s="91"/>
      <c r="F104" s="91"/>
      <c r="G104" s="91"/>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88" t="s">
        <v>307</v>
      </c>
      <c r="C105" s="88"/>
      <c r="D105" s="88"/>
      <c r="E105" s="88"/>
      <c r="F105" s="88"/>
      <c r="G105" s="88"/>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88" t="s">
        <v>242</v>
      </c>
      <c r="C106" s="88"/>
      <c r="D106" s="88"/>
      <c r="E106" s="88"/>
      <c r="F106" s="88"/>
      <c r="G106" s="88"/>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88" t="s">
        <v>243</v>
      </c>
      <c r="C107" s="88"/>
      <c r="D107" s="88"/>
      <c r="E107" s="88"/>
      <c r="F107" s="88"/>
      <c r="G107" s="88"/>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6" t="s">
        <v>11</v>
      </c>
      <c r="B109" s="86"/>
      <c r="C109" s="86"/>
      <c r="D109" s="86"/>
      <c r="E109" s="86"/>
      <c r="F109" s="86"/>
      <c r="G109" s="86"/>
      <c r="H109" s="86"/>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79" t="s">
        <v>310</v>
      </c>
      <c r="H110" s="79"/>
      <c r="I110" s="15" t="s">
        <v>20</v>
      </c>
      <c r="J110" s="90" t="s">
        <v>154</v>
      </c>
      <c r="K110" s="90"/>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84" t="s">
        <v>244</v>
      </c>
      <c r="C111" s="84"/>
      <c r="D111" s="84"/>
      <c r="E111" s="84"/>
      <c r="F111" s="84"/>
      <c r="G111" s="84"/>
      <c r="H111" s="31" t="s">
        <v>92</v>
      </c>
      <c r="I111" s="51" t="s">
        <v>351</v>
      </c>
      <c r="J111" s="80"/>
      <c r="K111" s="80"/>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84" t="s">
        <v>245</v>
      </c>
      <c r="C112" s="84"/>
      <c r="D112" s="84"/>
      <c r="E112" s="84"/>
      <c r="F112" s="84"/>
      <c r="G112" s="84"/>
      <c r="H112" s="31" t="s">
        <v>92</v>
      </c>
      <c r="I112" s="51" t="s">
        <v>351</v>
      </c>
      <c r="J112" s="80"/>
      <c r="K112" s="80"/>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84" t="s">
        <v>246</v>
      </c>
      <c r="C113" s="84"/>
      <c r="D113" s="84"/>
      <c r="E113" s="84"/>
      <c r="F113" s="84"/>
      <c r="G113" s="84"/>
      <c r="H113" s="31" t="s">
        <v>92</v>
      </c>
      <c r="I113" s="51" t="s">
        <v>351</v>
      </c>
      <c r="J113" s="80"/>
      <c r="K113" s="80"/>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84" t="s">
        <v>247</v>
      </c>
      <c r="C114" s="84"/>
      <c r="D114" s="84"/>
      <c r="E114" s="84"/>
      <c r="F114" s="84"/>
      <c r="G114" s="84"/>
      <c r="H114" s="31" t="s">
        <v>92</v>
      </c>
      <c r="I114" s="51" t="s">
        <v>351</v>
      </c>
      <c r="J114" s="80"/>
      <c r="K114" s="80"/>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77" t="s">
        <v>283</v>
      </c>
      <c r="C115" s="77"/>
      <c r="D115" s="77"/>
      <c r="E115" s="77"/>
      <c r="F115" s="77"/>
      <c r="G115" s="77"/>
      <c r="H115" s="31" t="s">
        <v>92</v>
      </c>
      <c r="I115" s="51" t="s">
        <v>351</v>
      </c>
      <c r="J115" s="80"/>
      <c r="K115" s="80"/>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77" t="s">
        <v>248</v>
      </c>
      <c r="C116" s="77"/>
      <c r="D116" s="77"/>
      <c r="E116" s="77"/>
      <c r="F116" s="77"/>
      <c r="G116" s="77"/>
      <c r="H116" s="31" t="s">
        <v>92</v>
      </c>
      <c r="I116" s="51" t="s">
        <v>351</v>
      </c>
      <c r="J116" s="80"/>
      <c r="K116" s="80"/>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77" t="s">
        <v>249</v>
      </c>
      <c r="C117" s="77"/>
      <c r="D117" s="77"/>
      <c r="E117" s="77"/>
      <c r="F117" s="77"/>
      <c r="G117" s="77"/>
      <c r="H117" s="31" t="s">
        <v>92</v>
      </c>
      <c r="I117" s="51" t="s">
        <v>351</v>
      </c>
      <c r="J117" s="80"/>
      <c r="K117" s="80"/>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78" t="s">
        <v>260</v>
      </c>
      <c r="C118" s="78"/>
      <c r="D118" s="78"/>
      <c r="E118" s="78"/>
      <c r="F118" s="78"/>
      <c r="G118" s="78"/>
      <c r="H118" s="31" t="s">
        <v>92</v>
      </c>
      <c r="I118" s="51" t="s">
        <v>351</v>
      </c>
      <c r="J118" s="80"/>
      <c r="K118" s="80"/>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78" t="s">
        <v>259</v>
      </c>
      <c r="C119" s="78"/>
      <c r="D119" s="78"/>
      <c r="E119" s="78"/>
      <c r="F119" s="78"/>
      <c r="G119" s="78"/>
      <c r="H119" s="31" t="s">
        <v>92</v>
      </c>
      <c r="I119" s="51" t="s">
        <v>351</v>
      </c>
      <c r="J119" s="80"/>
      <c r="K119" s="80"/>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3" t="s">
        <v>258</v>
      </c>
      <c r="C120" s="83"/>
      <c r="D120" s="83"/>
      <c r="E120" s="83"/>
      <c r="F120" s="83"/>
      <c r="G120" s="83"/>
      <c r="H120" s="31" t="s">
        <v>92</v>
      </c>
      <c r="I120" s="51" t="s">
        <v>351</v>
      </c>
      <c r="J120" s="80"/>
      <c r="K120" s="80"/>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3" t="s">
        <v>266</v>
      </c>
      <c r="C121" s="83"/>
      <c r="D121" s="83"/>
      <c r="E121" s="83"/>
      <c r="F121" s="83"/>
      <c r="G121" s="83"/>
      <c r="H121" s="31" t="s">
        <v>92</v>
      </c>
      <c r="I121" s="51" t="s">
        <v>351</v>
      </c>
      <c r="J121" s="80"/>
      <c r="K121" s="80"/>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77" t="s">
        <v>250</v>
      </c>
      <c r="C122" s="77"/>
      <c r="D122" s="77"/>
      <c r="E122" s="77"/>
      <c r="F122" s="77"/>
      <c r="G122" s="77"/>
      <c r="H122" s="31" t="s">
        <v>92</v>
      </c>
      <c r="I122" s="51" t="s">
        <v>351</v>
      </c>
      <c r="J122" s="80"/>
      <c r="K122" s="80"/>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77" t="s">
        <v>287</v>
      </c>
      <c r="C123" s="77"/>
      <c r="D123" s="77"/>
      <c r="E123" s="77"/>
      <c r="F123" s="77"/>
      <c r="G123" s="77"/>
      <c r="H123" s="31" t="s">
        <v>92</v>
      </c>
      <c r="I123" s="51" t="s">
        <v>351</v>
      </c>
      <c r="J123" s="80"/>
      <c r="K123" s="80"/>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1"/>
      <c r="K124" s="81"/>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2" t="s">
        <v>22</v>
      </c>
      <c r="B125" s="82"/>
      <c r="C125" s="82"/>
      <c r="D125" s="82"/>
      <c r="E125" s="82"/>
      <c r="F125" s="82"/>
      <c r="G125" s="82"/>
      <c r="H125" s="82"/>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2" t="s">
        <v>264</v>
      </c>
      <c r="B127" s="72"/>
      <c r="C127" s="72"/>
      <c r="D127" s="72"/>
      <c r="E127" s="72"/>
      <c r="F127" s="72"/>
      <c r="G127" s="72"/>
      <c r="H127" s="72"/>
      <c r="I127" s="72"/>
      <c r="J127" s="72"/>
      <c r="K127" s="72"/>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6" t="s">
        <v>308</v>
      </c>
      <c r="B129" s="76"/>
      <c r="C129" s="76"/>
      <c r="D129" s="76"/>
      <c r="E129" s="76"/>
      <c r="F129" s="76"/>
      <c r="G129" s="76"/>
      <c r="H129" s="76"/>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1" t="s">
        <v>169</v>
      </c>
      <c r="B132" s="71"/>
      <c r="C132" s="71"/>
      <c r="D132" s="71"/>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1" t="s">
        <v>170</v>
      </c>
      <c r="B133" s="71"/>
      <c r="C133" s="71"/>
      <c r="D133" s="71"/>
      <c r="E133" s="65">
        <v>0</v>
      </c>
      <c r="F133" s="65">
        <v>3.09</v>
      </c>
      <c r="G133" s="65">
        <v>35.479999999999997</v>
      </c>
      <c r="H133" s="65">
        <v>71.099999999999994</v>
      </c>
      <c r="I133" s="65">
        <v>0</v>
      </c>
      <c r="J133" s="66">
        <f>IF(SUM(E133:I133)=0, "", SUM(E133:I133))</f>
        <v>109.66999999999999</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1" t="s">
        <v>171</v>
      </c>
      <c r="B134" s="71"/>
      <c r="C134" s="71"/>
      <c r="D134" s="71"/>
      <c r="E134" s="65">
        <v>0</v>
      </c>
      <c r="F134" s="65">
        <v>0</v>
      </c>
      <c r="G134" s="65">
        <v>0</v>
      </c>
      <c r="H134" s="65">
        <v>0.18</v>
      </c>
      <c r="I134" s="65">
        <v>0</v>
      </c>
      <c r="J134" s="66">
        <f t="shared" ref="J134" si="0">IF(SUM(E134:I134)=0, "", SUM(E134:I134))</f>
        <v>0.18</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1" t="s">
        <v>172</v>
      </c>
      <c r="B135" s="71"/>
      <c r="C135" s="71"/>
      <c r="D135" s="71"/>
      <c r="E135" s="65">
        <v>0</v>
      </c>
      <c r="F135" s="65">
        <v>0.09</v>
      </c>
      <c r="G135" s="65">
        <v>2.46</v>
      </c>
      <c r="H135" s="65">
        <f>99.97+0.77</f>
        <v>100.74</v>
      </c>
      <c r="I135" s="65">
        <v>0</v>
      </c>
      <c r="J135" s="66">
        <f t="shared" ref="J135:J143" si="1">IF(SUM(E135:I135)=0, "", SUM(E135:I135))</f>
        <v>103.28999999999999</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4</v>
      </c>
      <c r="G136" s="65">
        <v>49</v>
      </c>
      <c r="H136" s="65">
        <v>55</v>
      </c>
      <c r="I136" s="65">
        <v>0</v>
      </c>
      <c r="J136" s="66">
        <f t="shared" si="1"/>
        <v>108</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2" t="s">
        <v>174</v>
      </c>
      <c r="B137" s="72"/>
      <c r="C137" s="72"/>
      <c r="D137" s="72"/>
      <c r="E137" s="65">
        <v>0</v>
      </c>
      <c r="F137" s="65">
        <v>2</v>
      </c>
      <c r="G137" s="65">
        <v>9</v>
      </c>
      <c r="H137" s="65">
        <v>21</v>
      </c>
      <c r="I137" s="65">
        <v>0</v>
      </c>
      <c r="J137" s="66">
        <f t="shared" si="1"/>
        <v>32</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2" t="s">
        <v>200</v>
      </c>
      <c r="B138" s="72"/>
      <c r="C138" s="72"/>
      <c r="D138" s="72"/>
      <c r="E138" s="65">
        <v>0</v>
      </c>
      <c r="F138" s="65">
        <v>0</v>
      </c>
      <c r="G138" s="65">
        <v>9</v>
      </c>
      <c r="H138" s="65">
        <v>0</v>
      </c>
      <c r="I138" s="65">
        <v>0</v>
      </c>
      <c r="J138" s="66">
        <f t="shared" si="1"/>
        <v>9</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1" t="s">
        <v>176</v>
      </c>
      <c r="B139" s="71"/>
      <c r="C139" s="71"/>
      <c r="D139" s="71"/>
      <c r="E139" s="65">
        <v>0</v>
      </c>
      <c r="F139" s="65">
        <v>2</v>
      </c>
      <c r="G139" s="65">
        <v>10</v>
      </c>
      <c r="H139" s="65">
        <v>15</v>
      </c>
      <c r="I139" s="65">
        <v>0</v>
      </c>
      <c r="J139" s="66">
        <f t="shared" si="1"/>
        <v>27</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1" t="s">
        <v>177</v>
      </c>
      <c r="B140" s="71"/>
      <c r="C140" s="71"/>
      <c r="D140" s="71"/>
      <c r="E140" s="65">
        <v>0</v>
      </c>
      <c r="F140" s="65">
        <v>0</v>
      </c>
      <c r="G140" s="65">
        <v>11</v>
      </c>
      <c r="H140" s="65">
        <v>10</v>
      </c>
      <c r="I140" s="65">
        <v>0</v>
      </c>
      <c r="J140" s="66">
        <f t="shared" si="1"/>
        <v>21</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1" t="s">
        <v>178</v>
      </c>
      <c r="B141" s="71"/>
      <c r="C141" s="71"/>
      <c r="D141" s="71"/>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1" t="s">
        <v>179</v>
      </c>
      <c r="B142" s="71"/>
      <c r="C142" s="71"/>
      <c r="D142" s="71"/>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1" t="s">
        <v>180</v>
      </c>
      <c r="B143" s="71"/>
      <c r="C143" s="71"/>
      <c r="D143" s="71"/>
      <c r="E143" s="65">
        <v>0</v>
      </c>
      <c r="F143" s="65">
        <v>1</v>
      </c>
      <c r="G143" s="65">
        <v>3</v>
      </c>
      <c r="H143" s="65">
        <v>6</v>
      </c>
      <c r="I143" s="65">
        <v>0</v>
      </c>
      <c r="J143" s="66">
        <f t="shared" si="1"/>
        <v>10</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1" t="s">
        <v>181</v>
      </c>
      <c r="B146" s="71"/>
      <c r="C146" s="71"/>
      <c r="D146" s="71"/>
      <c r="E146" s="65">
        <v>0</v>
      </c>
      <c r="F146" s="65">
        <v>65</v>
      </c>
      <c r="G146" s="65">
        <v>153</v>
      </c>
      <c r="H146" s="65">
        <v>305</v>
      </c>
      <c r="I146" s="65">
        <v>0</v>
      </c>
      <c r="J146" s="66">
        <f t="shared" ref="J146:J151" si="2">IF(SUM(E146:I146)=0, "", SUM(E146:I146))</f>
        <v>523</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1" t="s">
        <v>182</v>
      </c>
      <c r="B147" s="71"/>
      <c r="C147" s="71"/>
      <c r="D147" s="71"/>
      <c r="E147" s="65">
        <v>1.24</v>
      </c>
      <c r="F147" s="65">
        <v>7.15</v>
      </c>
      <c r="G147" s="65">
        <v>146.28</v>
      </c>
      <c r="H147" s="65">
        <v>97.88</v>
      </c>
      <c r="I147" s="65">
        <v>0</v>
      </c>
      <c r="J147" s="66">
        <f t="shared" si="2"/>
        <v>252.55</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1" t="s">
        <v>183</v>
      </c>
      <c r="B148" s="71"/>
      <c r="C148" s="71"/>
      <c r="D148" s="71"/>
      <c r="E148" s="65">
        <v>5.73</v>
      </c>
      <c r="F148" s="65">
        <v>50.37</v>
      </c>
      <c r="G148" s="65">
        <v>679.45</v>
      </c>
      <c r="H148" s="65">
        <v>1103.4100000000001</v>
      </c>
      <c r="I148" s="65">
        <v>0</v>
      </c>
      <c r="J148" s="66">
        <f t="shared" si="2"/>
        <v>1838.96</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1" t="s">
        <v>184</v>
      </c>
      <c r="B149" s="71"/>
      <c r="C149" s="71"/>
      <c r="D149" s="71"/>
      <c r="E149" s="65">
        <v>0</v>
      </c>
      <c r="F149" s="65">
        <v>0</v>
      </c>
      <c r="G149" s="65">
        <v>0</v>
      </c>
      <c r="H149" s="65">
        <v>4.03</v>
      </c>
      <c r="I149" s="65">
        <v>0</v>
      </c>
      <c r="J149" s="66">
        <f t="shared" si="2"/>
        <v>4.03</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1" t="s">
        <v>185</v>
      </c>
      <c r="B150" s="71"/>
      <c r="C150" s="71"/>
      <c r="D150" s="71"/>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1" t="s">
        <v>180</v>
      </c>
      <c r="B151" s="71"/>
      <c r="C151" s="71"/>
      <c r="D151" s="71"/>
      <c r="E151" s="65">
        <v>0</v>
      </c>
      <c r="F151" s="65">
        <v>2</v>
      </c>
      <c r="G151" s="65">
        <v>19</v>
      </c>
      <c r="H151" s="65">
        <v>26</v>
      </c>
      <c r="I151" s="65">
        <v>0</v>
      </c>
      <c r="J151" s="66">
        <f t="shared" si="2"/>
        <v>47</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1" t="s">
        <v>186</v>
      </c>
      <c r="B154" s="71"/>
      <c r="C154" s="71"/>
      <c r="D154" s="71"/>
      <c r="E154" s="65">
        <v>1</v>
      </c>
      <c r="F154" s="65">
        <v>1</v>
      </c>
      <c r="G154" s="65">
        <v>33</v>
      </c>
      <c r="H154" s="65">
        <v>30</v>
      </c>
      <c r="I154" s="65">
        <v>0</v>
      </c>
      <c r="J154" s="66">
        <f t="shared" ref="J154:J161" si="3">IF(SUM(E154:I154)=0, "", SUM(E154:I154))</f>
        <v>65</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2" t="s">
        <v>201</v>
      </c>
      <c r="B155" s="72"/>
      <c r="C155" s="72"/>
      <c r="D155" s="72"/>
      <c r="E155" s="65">
        <v>9</v>
      </c>
      <c r="F155" s="65">
        <v>47</v>
      </c>
      <c r="G155" s="65">
        <v>1010</v>
      </c>
      <c r="H155" s="65">
        <v>810</v>
      </c>
      <c r="I155" s="65">
        <v>0</v>
      </c>
      <c r="J155" s="66">
        <f t="shared" si="3"/>
        <v>1876</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2" t="s">
        <v>188</v>
      </c>
      <c r="B156" s="72"/>
      <c r="C156" s="72"/>
      <c r="D156" s="72"/>
      <c r="E156" s="65">
        <v>12</v>
      </c>
      <c r="F156" s="65">
        <v>61</v>
      </c>
      <c r="G156" s="65">
        <v>469</v>
      </c>
      <c r="H156" s="65">
        <v>65</v>
      </c>
      <c r="I156" s="65">
        <v>0</v>
      </c>
      <c r="J156" s="66">
        <f t="shared" si="3"/>
        <v>607</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2" t="s">
        <v>202</v>
      </c>
      <c r="B157" s="72"/>
      <c r="C157" s="72"/>
      <c r="D157" s="72"/>
      <c r="E157" s="65">
        <v>0</v>
      </c>
      <c r="F157" s="65">
        <v>0</v>
      </c>
      <c r="G157" s="65">
        <v>8</v>
      </c>
      <c r="H157" s="65">
        <v>1</v>
      </c>
      <c r="I157" s="65">
        <v>0</v>
      </c>
      <c r="J157" s="66">
        <f t="shared" si="3"/>
        <v>9</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1" t="s">
        <v>190</v>
      </c>
      <c r="B158" s="71"/>
      <c r="C158" s="71"/>
      <c r="D158" s="71"/>
      <c r="E158" s="65">
        <v>0</v>
      </c>
      <c r="F158" s="65">
        <v>2</v>
      </c>
      <c r="G158" s="65">
        <v>28</v>
      </c>
      <c r="H158" s="65">
        <v>5</v>
      </c>
      <c r="I158" s="65">
        <v>0</v>
      </c>
      <c r="J158" s="66">
        <f t="shared" si="3"/>
        <v>35</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2" t="s">
        <v>203</v>
      </c>
      <c r="B159" s="72"/>
      <c r="C159" s="72"/>
      <c r="D159" s="72"/>
      <c r="E159" s="65">
        <v>1</v>
      </c>
      <c r="F159" s="65">
        <v>3</v>
      </c>
      <c r="G159" s="65">
        <v>59</v>
      </c>
      <c r="H159" s="65">
        <v>38</v>
      </c>
      <c r="I159" s="65">
        <v>0</v>
      </c>
      <c r="J159" s="66">
        <f t="shared" si="3"/>
        <v>101</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2" t="s">
        <v>204</v>
      </c>
      <c r="B160" s="72"/>
      <c r="C160" s="72"/>
      <c r="D160" s="72"/>
      <c r="E160" s="65">
        <v>2</v>
      </c>
      <c r="F160" s="65">
        <v>11</v>
      </c>
      <c r="G160" s="65">
        <v>35</v>
      </c>
      <c r="H160" s="65">
        <v>2</v>
      </c>
      <c r="I160" s="65">
        <v>0</v>
      </c>
      <c r="J160" s="66">
        <f t="shared" si="3"/>
        <v>50</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2" t="s">
        <v>205</v>
      </c>
      <c r="B161" s="72"/>
      <c r="C161" s="72"/>
      <c r="D161" s="72"/>
      <c r="E161" s="65">
        <v>0</v>
      </c>
      <c r="F161" s="65">
        <v>0</v>
      </c>
      <c r="G161" s="65">
        <v>1</v>
      </c>
      <c r="H161" s="65">
        <v>1</v>
      </c>
      <c r="I161" s="65">
        <v>0</v>
      </c>
      <c r="J161" s="66">
        <f t="shared" si="3"/>
        <v>2</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1" t="s">
        <v>193</v>
      </c>
      <c r="B164" s="71"/>
      <c r="C164" s="71"/>
      <c r="D164" s="71"/>
      <c r="E164" s="65">
        <v>17.71</v>
      </c>
      <c r="F164" s="65">
        <v>91.52</v>
      </c>
      <c r="G164" s="65">
        <v>1691.79</v>
      </c>
      <c r="H164" s="65">
        <f>1094.81+1.05</f>
        <v>1095.8599999999999</v>
      </c>
      <c r="I164" s="65">
        <v>0</v>
      </c>
      <c r="J164" s="66">
        <f>IF(SUM(E164:I164)=0, "", SUM(E164:I164))</f>
        <v>2896.88</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1" t="s">
        <v>185</v>
      </c>
      <c r="B165" s="71"/>
      <c r="C165" s="71"/>
      <c r="D165" s="71"/>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1" t="s">
        <v>194</v>
      </c>
      <c r="B166" s="71"/>
      <c r="C166" s="71"/>
      <c r="D166" s="71"/>
      <c r="E166" s="65">
        <v>316</v>
      </c>
      <c r="F166" s="65">
        <v>943</v>
      </c>
      <c r="G166" s="65">
        <v>26891</v>
      </c>
      <c r="H166" s="65">
        <f>6379+3</f>
        <v>6382</v>
      </c>
      <c r="I166" s="65">
        <v>0</v>
      </c>
      <c r="J166" s="66">
        <f>IF(SUM(E166:I166)=0, "", SUM(E166:I166))</f>
        <v>34532</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1" t="s">
        <v>195</v>
      </c>
      <c r="B167" s="71"/>
      <c r="C167" s="71"/>
      <c r="D167" s="71"/>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1" t="s">
        <v>96</v>
      </c>
      <c r="B170" s="71"/>
      <c r="C170" s="71"/>
      <c r="D170" s="71"/>
      <c r="E170" s="65">
        <v>2437</v>
      </c>
      <c r="F170" s="65">
        <v>11564</v>
      </c>
      <c r="G170" s="65">
        <v>93246</v>
      </c>
      <c r="H170" s="65">
        <f>7969+6</f>
        <v>7975</v>
      </c>
      <c r="I170" s="65">
        <v>0</v>
      </c>
      <c r="J170" s="66">
        <f>IF(SUM(E170:I170)=0, "", SUM(E170:I170))</f>
        <v>115222</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1" t="s">
        <v>97</v>
      </c>
      <c r="B171" s="71"/>
      <c r="C171" s="71"/>
      <c r="D171" s="71"/>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6" t="s">
        <v>255</v>
      </c>
      <c r="B175" s="116"/>
      <c r="C175" s="116"/>
      <c r="D175" s="116"/>
      <c r="E175" s="116"/>
      <c r="F175" s="116"/>
      <c r="G175" s="116"/>
      <c r="H175" s="116"/>
      <c r="I175" s="116"/>
      <c r="J175" s="11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5" t="s">
        <v>137</v>
      </c>
      <c r="B181" s="75"/>
      <c r="C181" s="75"/>
      <c r="D181" s="75"/>
      <c r="E181" s="75"/>
      <c r="F181" s="75"/>
      <c r="G181" s="64">
        <v>8.99</v>
      </c>
      <c r="H181" s="52"/>
      <c r="I181" s="32" t="s">
        <v>31</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5" t="s">
        <v>111</v>
      </c>
      <c r="B182" s="75"/>
      <c r="C182" s="75"/>
      <c r="D182" s="75"/>
      <c r="E182" s="75"/>
      <c r="F182" s="75"/>
      <c r="G182" s="64">
        <v>1</v>
      </c>
      <c r="H182" s="52"/>
      <c r="I182" s="32" t="s">
        <v>31</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5" t="s">
        <v>118</v>
      </c>
      <c r="B183" s="75"/>
      <c r="C183" s="75"/>
      <c r="D183" s="75"/>
      <c r="E183" s="75"/>
      <c r="F183" s="75"/>
      <c r="G183" s="64">
        <v>0.56000000000000005</v>
      </c>
      <c r="H183" s="52"/>
      <c r="I183" s="32" t="s">
        <v>31</v>
      </c>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5" t="s">
        <v>126</v>
      </c>
      <c r="B184" s="75"/>
      <c r="C184" s="75"/>
      <c r="D184" s="75"/>
      <c r="E184" s="75"/>
      <c r="F184" s="75"/>
      <c r="G184" s="64">
        <v>1</v>
      </c>
      <c r="H184" s="52"/>
      <c r="I184" s="32" t="s">
        <v>31</v>
      </c>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5" t="s">
        <v>142</v>
      </c>
      <c r="B185" s="75"/>
      <c r="C185" s="75"/>
      <c r="D185" s="75"/>
      <c r="E185" s="75"/>
      <c r="F185" s="75"/>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5" t="s">
        <v>142</v>
      </c>
      <c r="B186" s="75"/>
      <c r="C186" s="75"/>
      <c r="D186" s="75"/>
      <c r="E186" s="75"/>
      <c r="F186" s="75"/>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5" t="s">
        <v>142</v>
      </c>
      <c r="B187" s="75"/>
      <c r="C187" s="75"/>
      <c r="D187" s="75"/>
      <c r="E187" s="75"/>
      <c r="F187" s="75"/>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5" t="s">
        <v>142</v>
      </c>
      <c r="B188" s="75"/>
      <c r="C188" s="75"/>
      <c r="D188" s="75"/>
      <c r="E188" s="75"/>
      <c r="F188" s="75"/>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5" t="s">
        <v>142</v>
      </c>
      <c r="B189" s="75"/>
      <c r="C189" s="75"/>
      <c r="D189" s="75"/>
      <c r="E189" s="75"/>
      <c r="F189" s="75"/>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5" t="s">
        <v>142</v>
      </c>
      <c r="B190" s="75"/>
      <c r="C190" s="75"/>
      <c r="D190" s="75"/>
      <c r="E190" s="75"/>
      <c r="F190" s="75"/>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5" t="s">
        <v>142</v>
      </c>
      <c r="B191" s="75"/>
      <c r="C191" s="75"/>
      <c r="D191" s="75"/>
      <c r="E191" s="75"/>
      <c r="F191" s="75"/>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5" t="s">
        <v>142</v>
      </c>
      <c r="B192" s="75"/>
      <c r="C192" s="75"/>
      <c r="D192" s="75"/>
      <c r="E192" s="75"/>
      <c r="F192" s="75"/>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5" t="s">
        <v>142</v>
      </c>
      <c r="B193" s="75"/>
      <c r="C193" s="75"/>
      <c r="D193" s="75"/>
      <c r="E193" s="75"/>
      <c r="F193" s="75"/>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5" t="s">
        <v>142</v>
      </c>
      <c r="B194" s="75"/>
      <c r="C194" s="75"/>
      <c r="D194" s="75"/>
      <c r="E194" s="75"/>
      <c r="F194" s="75"/>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5" t="s">
        <v>142</v>
      </c>
      <c r="B195" s="75"/>
      <c r="C195" s="75"/>
      <c r="D195" s="75"/>
      <c r="E195" s="75"/>
      <c r="F195" s="75"/>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5" t="s">
        <v>142</v>
      </c>
      <c r="B196" s="75"/>
      <c r="C196" s="75"/>
      <c r="D196" s="75"/>
      <c r="E196" s="75"/>
      <c r="F196" s="75"/>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5" t="s">
        <v>142</v>
      </c>
      <c r="B197" s="75"/>
      <c r="C197" s="75"/>
      <c r="D197" s="75"/>
      <c r="E197" s="75"/>
      <c r="F197" s="75"/>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5" t="s">
        <v>142</v>
      </c>
      <c r="B198" s="75"/>
      <c r="C198" s="75"/>
      <c r="D198" s="75"/>
      <c r="E198" s="75"/>
      <c r="F198" s="75"/>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5" t="s">
        <v>142</v>
      </c>
      <c r="B199" s="75"/>
      <c r="C199" s="75"/>
      <c r="D199" s="75"/>
      <c r="E199" s="75"/>
      <c r="F199" s="75"/>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5" t="s">
        <v>142</v>
      </c>
      <c r="B200" s="75"/>
      <c r="C200" s="75"/>
      <c r="D200" s="75"/>
      <c r="E200" s="75"/>
      <c r="F200" s="75"/>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5" t="s">
        <v>142</v>
      </c>
      <c r="B201" s="75"/>
      <c r="C201" s="75"/>
      <c r="D201" s="75"/>
      <c r="E201" s="75"/>
      <c r="F201" s="75"/>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5" t="s">
        <v>142</v>
      </c>
      <c r="B202" s="75"/>
      <c r="C202" s="75"/>
      <c r="D202" s="75"/>
      <c r="E202" s="75"/>
      <c r="F202" s="75"/>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5" t="s">
        <v>142</v>
      </c>
      <c r="B203" s="75"/>
      <c r="C203" s="75"/>
      <c r="D203" s="75"/>
      <c r="E203" s="75"/>
      <c r="F203" s="75"/>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5" t="s">
        <v>142</v>
      </c>
      <c r="B204" s="75"/>
      <c r="C204" s="75"/>
      <c r="D204" s="75"/>
      <c r="E204" s="75"/>
      <c r="F204" s="75"/>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5" t="s">
        <v>142</v>
      </c>
      <c r="B205" s="75"/>
      <c r="C205" s="75"/>
      <c r="D205" s="75"/>
      <c r="E205" s="75"/>
      <c r="F205" s="75"/>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2" t="s">
        <v>33</v>
      </c>
      <c r="B207" s="82"/>
      <c r="C207" s="82"/>
      <c r="D207" s="82"/>
      <c r="E207" s="82"/>
      <c r="F207" s="82"/>
      <c r="G207" s="82"/>
      <c r="H207" s="82"/>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19" t="s">
        <v>38</v>
      </c>
      <c r="B208" s="119"/>
      <c r="C208" s="119"/>
      <c r="D208" s="119"/>
      <c r="E208" s="119"/>
      <c r="F208" s="119"/>
      <c r="G208" s="119"/>
      <c r="H208" s="119"/>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5" t="s">
        <v>198</v>
      </c>
      <c r="B209" s="95"/>
      <c r="C209" s="95"/>
      <c r="D209" s="95"/>
      <c r="E209" s="95"/>
      <c r="F209" s="95"/>
      <c r="G209" s="95"/>
      <c r="H209" s="95"/>
      <c r="I209" s="49">
        <v>1024.5899999999999</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5" t="s">
        <v>199</v>
      </c>
      <c r="B210" s="95"/>
      <c r="C210" s="95"/>
      <c r="D210" s="95"/>
      <c r="E210" s="95"/>
      <c r="F210" s="95"/>
      <c r="G210" s="95"/>
      <c r="H210" s="95"/>
      <c r="I210" s="49">
        <v>792</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2" t="s">
        <v>302</v>
      </c>
      <c r="B212" s="92"/>
      <c r="C212" s="92"/>
      <c r="D212" s="92"/>
      <c r="E212" s="92"/>
      <c r="F212" s="92"/>
      <c r="G212" s="92"/>
      <c r="H212" s="92"/>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6" t="s">
        <v>39</v>
      </c>
      <c r="B214" s="86"/>
      <c r="C214" s="86"/>
      <c r="D214" s="86"/>
      <c r="E214" s="86"/>
      <c r="F214" s="86"/>
      <c r="G214" s="86"/>
      <c r="H214" s="86"/>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1" t="s">
        <v>169</v>
      </c>
      <c r="B216" s="71"/>
      <c r="C216" s="71"/>
      <c r="D216" s="71"/>
      <c r="E216" s="71"/>
      <c r="F216" s="65">
        <v>0</v>
      </c>
      <c r="G216" s="65">
        <v>0</v>
      </c>
      <c r="H216" s="65">
        <v>0</v>
      </c>
      <c r="I216" s="65">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1" t="s">
        <v>170</v>
      </c>
      <c r="B217" s="71"/>
      <c r="C217" s="71"/>
      <c r="D217" s="71"/>
      <c r="E217" s="71"/>
      <c r="F217" s="65">
        <v>109.84</v>
      </c>
      <c r="G217" s="65">
        <v>0.04</v>
      </c>
      <c r="H217" s="65">
        <v>0.21</v>
      </c>
      <c r="I217" s="65">
        <v>109.67</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1" t="s">
        <v>171</v>
      </c>
      <c r="B218" s="71"/>
      <c r="C218" s="71"/>
      <c r="D218" s="71"/>
      <c r="E218" s="71"/>
      <c r="F218" s="65">
        <v>0.18</v>
      </c>
      <c r="G218" s="65">
        <v>0</v>
      </c>
      <c r="H218" s="65">
        <v>0</v>
      </c>
      <c r="I218" s="65">
        <v>0.18</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1" t="s">
        <v>172</v>
      </c>
      <c r="B219" s="71"/>
      <c r="C219" s="71"/>
      <c r="D219" s="71"/>
      <c r="E219" s="71"/>
      <c r="F219" s="65">
        <v>103.29</v>
      </c>
      <c r="G219" s="65">
        <v>0</v>
      </c>
      <c r="H219" s="65">
        <v>0</v>
      </c>
      <c r="I219" s="65">
        <v>103.29</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1" t="s">
        <v>173</v>
      </c>
      <c r="B220" s="71"/>
      <c r="C220" s="71"/>
      <c r="D220" s="71"/>
      <c r="E220" s="71"/>
      <c r="F220" s="65">
        <v>104</v>
      </c>
      <c r="G220" s="65">
        <v>4</v>
      </c>
      <c r="H220" s="65">
        <v>0</v>
      </c>
      <c r="I220" s="65">
        <v>108</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1" t="s">
        <v>174</v>
      </c>
      <c r="B221" s="71"/>
      <c r="C221" s="71"/>
      <c r="D221" s="71"/>
      <c r="E221" s="71"/>
      <c r="F221" s="65">
        <v>35</v>
      </c>
      <c r="G221" s="65">
        <v>0</v>
      </c>
      <c r="H221" s="65">
        <v>3</v>
      </c>
      <c r="I221" s="65">
        <v>32</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2" t="s">
        <v>175</v>
      </c>
      <c r="B222" s="72"/>
      <c r="C222" s="72"/>
      <c r="D222" s="72"/>
      <c r="E222" s="72"/>
      <c r="F222" s="65">
        <v>9</v>
      </c>
      <c r="G222" s="65">
        <v>0</v>
      </c>
      <c r="H222" s="65">
        <v>0</v>
      </c>
      <c r="I222" s="65">
        <v>9</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1" t="s">
        <v>176</v>
      </c>
      <c r="B223" s="71"/>
      <c r="C223" s="71"/>
      <c r="D223" s="71"/>
      <c r="E223" s="71"/>
      <c r="F223" s="65">
        <v>29</v>
      </c>
      <c r="G223" s="65">
        <v>0</v>
      </c>
      <c r="H223" s="65">
        <v>2</v>
      </c>
      <c r="I223" s="65">
        <v>27</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1" t="s">
        <v>177</v>
      </c>
      <c r="B224" s="71"/>
      <c r="C224" s="71"/>
      <c r="D224" s="71"/>
      <c r="E224" s="71"/>
      <c r="F224" s="65">
        <v>17</v>
      </c>
      <c r="G224" s="65">
        <v>4</v>
      </c>
      <c r="H224" s="65">
        <v>0</v>
      </c>
      <c r="I224" s="65">
        <v>21</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1" t="s">
        <v>178</v>
      </c>
      <c r="B225" s="71"/>
      <c r="C225" s="71"/>
      <c r="D225" s="71"/>
      <c r="E225" s="71"/>
      <c r="F225" s="65">
        <v>0</v>
      </c>
      <c r="G225" s="65">
        <v>0</v>
      </c>
      <c r="H225" s="65">
        <v>0</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1" t="s">
        <v>179</v>
      </c>
      <c r="B226" s="71"/>
      <c r="C226" s="71"/>
      <c r="D226" s="71"/>
      <c r="E226" s="71"/>
      <c r="F226" s="65">
        <v>0</v>
      </c>
      <c r="G226" s="65">
        <v>0</v>
      </c>
      <c r="H226" s="65">
        <v>0</v>
      </c>
      <c r="I226" s="65">
        <v>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1" t="s">
        <v>180</v>
      </c>
      <c r="B227" s="71"/>
      <c r="C227" s="71"/>
      <c r="D227" s="71"/>
      <c r="E227" s="71"/>
      <c r="F227" s="65">
        <v>10</v>
      </c>
      <c r="G227" s="65">
        <v>0</v>
      </c>
      <c r="H227" s="65">
        <v>0</v>
      </c>
      <c r="I227" s="65">
        <v>10</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1" t="s">
        <v>181</v>
      </c>
      <c r="B230" s="71"/>
      <c r="C230" s="71"/>
      <c r="D230" s="71"/>
      <c r="E230" s="71"/>
      <c r="F230" s="65">
        <v>494</v>
      </c>
      <c r="G230" s="65">
        <v>29</v>
      </c>
      <c r="H230" s="65">
        <v>0</v>
      </c>
      <c r="I230" s="65">
        <v>523</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1" t="s">
        <v>182</v>
      </c>
      <c r="B231" s="71"/>
      <c r="C231" s="71"/>
      <c r="D231" s="71"/>
      <c r="E231" s="71"/>
      <c r="F231" s="65">
        <v>274.95999999999998</v>
      </c>
      <c r="G231" s="65">
        <v>0</v>
      </c>
      <c r="H231" s="65">
        <v>22.41</v>
      </c>
      <c r="I231" s="65">
        <v>252.55</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1" t="s">
        <v>183</v>
      </c>
      <c r="B232" s="71"/>
      <c r="C232" s="71"/>
      <c r="D232" s="71"/>
      <c r="E232" s="71"/>
      <c r="F232" s="65">
        <v>1802.43</v>
      </c>
      <c r="G232" s="65">
        <v>62.16</v>
      </c>
      <c r="H232" s="65">
        <v>25.63</v>
      </c>
      <c r="I232" s="65">
        <v>1838.96</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1" t="s">
        <v>184</v>
      </c>
      <c r="B233" s="71"/>
      <c r="C233" s="71"/>
      <c r="D233" s="71"/>
      <c r="E233" s="71"/>
      <c r="F233" s="65">
        <v>4.03</v>
      </c>
      <c r="G233" s="65">
        <v>0</v>
      </c>
      <c r="H233" s="65">
        <v>0</v>
      </c>
      <c r="I233" s="65">
        <v>4.03</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1" t="s">
        <v>185</v>
      </c>
      <c r="B234" s="71"/>
      <c r="C234" s="71"/>
      <c r="D234" s="71"/>
      <c r="E234" s="71"/>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1" t="s">
        <v>180</v>
      </c>
      <c r="B235" s="71"/>
      <c r="C235" s="71"/>
      <c r="D235" s="71"/>
      <c r="E235" s="71"/>
      <c r="F235" s="65">
        <v>46</v>
      </c>
      <c r="G235" s="65">
        <v>1</v>
      </c>
      <c r="H235" s="65">
        <v>0</v>
      </c>
      <c r="I235" s="65">
        <v>47</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1" t="s">
        <v>186</v>
      </c>
      <c r="B238" s="71"/>
      <c r="C238" s="71"/>
      <c r="D238" s="71"/>
      <c r="E238" s="71"/>
      <c r="F238" s="65">
        <v>71</v>
      </c>
      <c r="G238" s="65">
        <v>1</v>
      </c>
      <c r="H238" s="65">
        <v>7</v>
      </c>
      <c r="I238" s="65">
        <v>65</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1" t="s">
        <v>187</v>
      </c>
      <c r="B239" s="71"/>
      <c r="C239" s="71"/>
      <c r="D239" s="71"/>
      <c r="E239" s="71"/>
      <c r="F239" s="65">
        <v>1878</v>
      </c>
      <c r="G239" s="65">
        <v>17</v>
      </c>
      <c r="H239" s="65">
        <v>19</v>
      </c>
      <c r="I239" s="65">
        <v>1876</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2" t="s">
        <v>188</v>
      </c>
      <c r="B240" s="72"/>
      <c r="C240" s="72"/>
      <c r="D240" s="72"/>
      <c r="E240" s="72"/>
      <c r="F240" s="65">
        <v>585</v>
      </c>
      <c r="G240" s="65">
        <v>22</v>
      </c>
      <c r="H240" s="65">
        <v>0</v>
      </c>
      <c r="I240" s="65">
        <v>607</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2" t="s">
        <v>189</v>
      </c>
      <c r="B241" s="72"/>
      <c r="C241" s="72"/>
      <c r="D241" s="72"/>
      <c r="E241" s="72"/>
      <c r="F241" s="65">
        <v>9</v>
      </c>
      <c r="G241" s="65">
        <v>5</v>
      </c>
      <c r="H241" s="65">
        <v>5</v>
      </c>
      <c r="I241" s="65">
        <v>9</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1" t="s">
        <v>190</v>
      </c>
      <c r="B242" s="71"/>
      <c r="C242" s="71"/>
      <c r="D242" s="71"/>
      <c r="E242" s="71"/>
      <c r="F242" s="65">
        <v>31</v>
      </c>
      <c r="G242" s="65">
        <v>4</v>
      </c>
      <c r="H242" s="65">
        <v>0</v>
      </c>
      <c r="I242" s="65">
        <v>35</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94</v>
      </c>
      <c r="G243" s="65">
        <v>7</v>
      </c>
      <c r="H243" s="65">
        <v>0</v>
      </c>
      <c r="I243" s="65">
        <v>101</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2" t="s">
        <v>192</v>
      </c>
      <c r="B244" s="72"/>
      <c r="C244" s="72"/>
      <c r="D244" s="72"/>
      <c r="E244" s="72"/>
      <c r="F244" s="65">
        <v>45</v>
      </c>
      <c r="G244" s="65">
        <v>7</v>
      </c>
      <c r="H244" s="65">
        <v>2</v>
      </c>
      <c r="I244" s="65">
        <v>50</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2" t="s">
        <v>95</v>
      </c>
      <c r="B245" s="72"/>
      <c r="C245" s="72"/>
      <c r="D245" s="72"/>
      <c r="E245" s="72"/>
      <c r="F245" s="65">
        <v>2</v>
      </c>
      <c r="G245" s="65">
        <v>2</v>
      </c>
      <c r="H245" s="65">
        <v>2</v>
      </c>
      <c r="I245" s="65">
        <v>2</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1" t="s">
        <v>193</v>
      </c>
      <c r="B248" s="71"/>
      <c r="C248" s="71"/>
      <c r="D248" s="71"/>
      <c r="E248" s="71"/>
      <c r="F248" s="65">
        <v>2885.19</v>
      </c>
      <c r="G248" s="65">
        <v>63.83</v>
      </c>
      <c r="H248" s="65">
        <v>52.14</v>
      </c>
      <c r="I248" s="65">
        <v>2896.88</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1" t="s">
        <v>185</v>
      </c>
      <c r="B249" s="71"/>
      <c r="C249" s="71"/>
      <c r="D249" s="71"/>
      <c r="E249" s="71"/>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1" t="s">
        <v>194</v>
      </c>
      <c r="B250" s="71"/>
      <c r="C250" s="71"/>
      <c r="D250" s="71"/>
      <c r="E250" s="71"/>
      <c r="F250" s="65">
        <v>34396</v>
      </c>
      <c r="G250" s="65">
        <v>464</v>
      </c>
      <c r="H250" s="65">
        <v>328</v>
      </c>
      <c r="I250" s="65">
        <v>34532</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1" t="s">
        <v>195</v>
      </c>
      <c r="B251" s="71"/>
      <c r="C251" s="71"/>
      <c r="D251" s="71"/>
      <c r="E251" s="71"/>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1" t="s">
        <v>196</v>
      </c>
      <c r="B254" s="71"/>
      <c r="C254" s="71"/>
      <c r="D254" s="71"/>
      <c r="E254" s="71"/>
      <c r="F254" s="65">
        <v>114064</v>
      </c>
      <c r="G254" s="65">
        <v>1352</v>
      </c>
      <c r="H254" s="65">
        <v>194</v>
      </c>
      <c r="I254" s="65">
        <v>115222</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1" t="s">
        <v>197</v>
      </c>
      <c r="B255" s="71"/>
      <c r="C255" s="71"/>
      <c r="D255" s="71"/>
      <c r="E255" s="71"/>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6" t="s">
        <v>44</v>
      </c>
      <c r="B257" s="86"/>
      <c r="C257" s="86"/>
      <c r="D257" s="86"/>
      <c r="E257" s="86"/>
      <c r="F257" s="86"/>
      <c r="G257" s="86"/>
      <c r="H257" s="86"/>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1" customFormat="1" ht="78.75" customHeight="1" x14ac:dyDescent="0.2">
      <c r="A258" s="73"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0" t="s">
        <v>161</v>
      </c>
      <c r="B260" s="110"/>
      <c r="C260" s="110"/>
      <c r="D260" s="110"/>
      <c r="E260" s="110"/>
      <c r="F260" s="65">
        <v>2455735743.77</v>
      </c>
      <c r="G260" s="65">
        <v>253283237.90000001</v>
      </c>
      <c r="H260" s="65">
        <v>11621354.4</v>
      </c>
      <c r="I260" s="65">
        <v>2697397627.27</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4" t="s">
        <v>45</v>
      </c>
      <c r="B262" s="74"/>
      <c r="C262" s="74"/>
      <c r="D262" s="74"/>
      <c r="E262" s="74"/>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5" t="s">
        <v>162</v>
      </c>
      <c r="B263" s="95"/>
      <c r="C263" s="95"/>
      <c r="D263" s="95"/>
      <c r="E263" s="95"/>
      <c r="F263" s="69">
        <v>57243808.719999999</v>
      </c>
      <c r="G263" s="69">
        <v>28338741.670000002</v>
      </c>
      <c r="H263" s="69">
        <v>1109104.8600000001</v>
      </c>
      <c r="I263" s="69">
        <v>84473445.530000001</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5" t="s">
        <v>163</v>
      </c>
      <c r="B264" s="95"/>
      <c r="C264" s="95"/>
      <c r="D264" s="95"/>
      <c r="E264" s="95"/>
      <c r="F264" s="69">
        <v>202248517.34999999</v>
      </c>
      <c r="G264" s="69">
        <v>7840522.6900000004</v>
      </c>
      <c r="H264" s="69">
        <v>4723389.03</v>
      </c>
      <c r="I264" s="69">
        <v>205365651.00999999</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5" t="s">
        <v>164</v>
      </c>
      <c r="B265" s="95"/>
      <c r="C265" s="95"/>
      <c r="D265" s="95"/>
      <c r="E265" s="95"/>
      <c r="F265" s="69">
        <v>0</v>
      </c>
      <c r="G265" s="69">
        <v>0</v>
      </c>
      <c r="H265" s="69">
        <v>0</v>
      </c>
      <c r="I265" s="69">
        <v>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5" t="s">
        <v>165</v>
      </c>
      <c r="B266" s="95"/>
      <c r="C266" s="95"/>
      <c r="D266" s="95"/>
      <c r="E266" s="95"/>
      <c r="F266" s="69">
        <v>0</v>
      </c>
      <c r="G266" s="69">
        <v>0</v>
      </c>
      <c r="H266" s="69">
        <v>0</v>
      </c>
      <c r="I266" s="69">
        <v>0</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5" t="s">
        <v>166</v>
      </c>
      <c r="B267" s="95"/>
      <c r="C267" s="95"/>
      <c r="D267" s="95"/>
      <c r="E267" s="95"/>
      <c r="F267" s="69">
        <v>2184331176.4499998</v>
      </c>
      <c r="G267" s="69">
        <v>215297508.16</v>
      </c>
      <c r="H267" s="69">
        <v>5788860.5099999998</v>
      </c>
      <c r="I267" s="69">
        <v>2393839824.0999999</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5" t="s">
        <v>167</v>
      </c>
      <c r="B268" s="95"/>
      <c r="C268" s="95"/>
      <c r="D268" s="95"/>
      <c r="E268" s="95"/>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5" t="s">
        <v>168</v>
      </c>
      <c r="B269" s="95"/>
      <c r="C269" s="95"/>
      <c r="D269" s="95"/>
      <c r="E269" s="95"/>
      <c r="F269" s="69">
        <v>11912241.25</v>
      </c>
      <c r="G269" s="69">
        <v>1806465.38</v>
      </c>
      <c r="H269" s="69">
        <v>0</v>
      </c>
      <c r="I269" s="69">
        <v>13718706.630000001</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117" t="s">
        <v>348</v>
      </c>
      <c r="E272" s="117"/>
      <c r="F272" s="117"/>
      <c r="G272" s="117"/>
      <c r="H272" s="117"/>
      <c r="I272" s="117"/>
      <c r="J272" s="117"/>
      <c r="K272" s="11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2" t="s">
        <v>50</v>
      </c>
      <c r="B274" s="82"/>
      <c r="C274" s="82"/>
      <c r="D274" s="82"/>
      <c r="E274" s="82"/>
      <c r="F274" s="82"/>
      <c r="G274" s="82"/>
      <c r="H274" s="82"/>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0" customFormat="1" ht="53.25" customHeight="1" x14ac:dyDescent="0.2">
      <c r="A275" s="109" t="s">
        <v>156</v>
      </c>
    </row>
    <row r="276" spans="1:31" s="35" customFormat="1" ht="50.65" customHeight="1" x14ac:dyDescent="0.2">
      <c r="A276" s="34"/>
      <c r="I276" s="108" t="s">
        <v>211</v>
      </c>
    </row>
    <row r="277" spans="1:31" ht="70.5" customHeight="1" x14ac:dyDescent="0.3">
      <c r="A277" s="8"/>
      <c r="B277" s="8"/>
      <c r="C277" s="8"/>
      <c r="D277" s="8"/>
      <c r="E277" s="79" t="s">
        <v>278</v>
      </c>
      <c r="F277" s="79"/>
      <c r="G277" s="16" t="s">
        <v>279</v>
      </c>
      <c r="H277" s="56" t="s">
        <v>277</v>
      </c>
      <c r="I277" s="108"/>
      <c r="J277" s="118" t="s">
        <v>153</v>
      </c>
      <c r="K277" s="11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2" t="s">
        <v>98</v>
      </c>
      <c r="B278" s="72"/>
      <c r="C278" s="72"/>
      <c r="D278" s="72"/>
      <c r="E278" s="72"/>
      <c r="F278" s="65"/>
      <c r="G278" s="65"/>
      <c r="H278" s="65"/>
      <c r="I278" s="65"/>
      <c r="J278" s="106"/>
      <c r="K278" s="106"/>
      <c r="L278" s="3"/>
      <c r="M278" s="3"/>
      <c r="N278" s="3"/>
      <c r="O278" s="3"/>
      <c r="P278" s="3"/>
      <c r="Q278" s="3"/>
      <c r="R278" s="3"/>
      <c r="S278" s="3"/>
      <c r="T278" s="3"/>
      <c r="U278" s="3"/>
      <c r="V278" s="3"/>
      <c r="W278" s="3"/>
      <c r="X278" s="3"/>
      <c r="Y278" s="3"/>
      <c r="Z278" s="3"/>
      <c r="AA278" s="3"/>
      <c r="AB278" s="3"/>
      <c r="AC278" s="3"/>
      <c r="AD278" s="3"/>
      <c r="AE278" s="3"/>
    </row>
    <row r="279" spans="1:31" x14ac:dyDescent="0.2">
      <c r="A279" s="71" t="s">
        <v>99</v>
      </c>
      <c r="B279" s="71"/>
      <c r="C279" s="71"/>
      <c r="D279" s="71"/>
      <c r="E279" s="71"/>
      <c r="F279" s="65">
        <v>591861.15</v>
      </c>
      <c r="G279" s="65"/>
      <c r="H279" s="65"/>
      <c r="I279" s="65"/>
      <c r="J279" s="106" t="s">
        <v>350</v>
      </c>
      <c r="K279" s="106"/>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2" t="s">
        <v>100</v>
      </c>
      <c r="B280" s="72"/>
      <c r="C280" s="72"/>
      <c r="D280" s="72"/>
      <c r="E280" s="72"/>
      <c r="F280" s="65"/>
      <c r="G280" s="65"/>
      <c r="H280" s="65"/>
      <c r="I280" s="65"/>
      <c r="J280" s="106"/>
      <c r="K280" s="106"/>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2" t="s">
        <v>101</v>
      </c>
      <c r="B281" s="72"/>
      <c r="C281" s="72"/>
      <c r="D281" s="72"/>
      <c r="E281" s="72"/>
      <c r="F281" s="65">
        <v>348671.24</v>
      </c>
      <c r="G281" s="65"/>
      <c r="H281" s="65"/>
      <c r="I281" s="65"/>
      <c r="J281" s="106" t="s">
        <v>349</v>
      </c>
      <c r="K281" s="106"/>
      <c r="L281" s="3"/>
      <c r="M281" s="3"/>
      <c r="N281" s="3"/>
      <c r="O281" s="3"/>
      <c r="P281" s="3"/>
      <c r="Q281" s="3"/>
      <c r="R281" s="3"/>
      <c r="S281" s="3"/>
      <c r="T281" s="3"/>
      <c r="U281" s="3"/>
      <c r="V281" s="3"/>
      <c r="W281" s="3"/>
      <c r="X281" s="3"/>
      <c r="Y281" s="3"/>
      <c r="Z281" s="3"/>
      <c r="AA281" s="3"/>
      <c r="AB281" s="3"/>
      <c r="AC281" s="3"/>
      <c r="AD281" s="3"/>
      <c r="AE281" s="3"/>
    </row>
    <row r="282" spans="1:31" x14ac:dyDescent="0.2">
      <c r="A282" s="71" t="s">
        <v>102</v>
      </c>
      <c r="B282" s="71"/>
      <c r="C282" s="71"/>
      <c r="D282" s="71"/>
      <c r="E282" s="71"/>
      <c r="F282" s="65"/>
      <c r="G282" s="65"/>
      <c r="H282" s="65"/>
      <c r="I282" s="65"/>
      <c r="J282" s="106"/>
      <c r="K282" s="106"/>
      <c r="L282" s="3"/>
      <c r="M282" s="3"/>
      <c r="N282" s="3"/>
      <c r="O282" s="3"/>
      <c r="P282" s="3"/>
      <c r="Q282" s="3"/>
      <c r="R282" s="3"/>
      <c r="S282" s="3"/>
      <c r="T282" s="3"/>
      <c r="U282" s="3"/>
      <c r="V282" s="3"/>
      <c r="W282" s="3"/>
      <c r="X282" s="3"/>
      <c r="Y282" s="3"/>
      <c r="Z282" s="3"/>
      <c r="AA282" s="3"/>
      <c r="AB282" s="3"/>
      <c r="AC282" s="3"/>
      <c r="AD282" s="3"/>
      <c r="AE282" s="3"/>
    </row>
    <row r="283" spans="1:31" x14ac:dyDescent="0.2">
      <c r="A283" s="71" t="s">
        <v>103</v>
      </c>
      <c r="B283" s="71"/>
      <c r="C283" s="71"/>
      <c r="D283" s="71"/>
      <c r="E283" s="71"/>
      <c r="F283" s="65"/>
      <c r="G283" s="65"/>
      <c r="H283" s="65"/>
      <c r="I283" s="65"/>
      <c r="J283" s="106"/>
      <c r="K283" s="106"/>
      <c r="L283" s="3"/>
      <c r="M283" s="3"/>
      <c r="N283" s="3"/>
      <c r="O283" s="3"/>
      <c r="P283" s="3"/>
      <c r="Q283" s="3"/>
      <c r="R283" s="3"/>
      <c r="S283" s="3"/>
      <c r="T283" s="3"/>
      <c r="U283" s="3"/>
      <c r="V283" s="3"/>
      <c r="W283" s="3"/>
      <c r="X283" s="3"/>
      <c r="Y283" s="3"/>
      <c r="Z283" s="3"/>
      <c r="AA283" s="3"/>
      <c r="AB283" s="3"/>
      <c r="AC283" s="3"/>
      <c r="AD283" s="3"/>
      <c r="AE283" s="3"/>
    </row>
    <row r="284" spans="1:31" x14ac:dyDescent="0.2">
      <c r="A284" s="71" t="s">
        <v>104</v>
      </c>
      <c r="B284" s="71"/>
      <c r="C284" s="71"/>
      <c r="D284" s="71"/>
      <c r="E284" s="71"/>
      <c r="F284" s="65"/>
      <c r="G284" s="65"/>
      <c r="H284" s="65"/>
      <c r="I284" s="65"/>
      <c r="J284" s="106"/>
      <c r="K284" s="106"/>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2" t="s">
        <v>105</v>
      </c>
      <c r="B285" s="72"/>
      <c r="C285" s="72"/>
      <c r="D285" s="72"/>
      <c r="E285" s="72"/>
      <c r="F285" s="65"/>
      <c r="G285" s="65"/>
      <c r="H285" s="65"/>
      <c r="I285" s="65"/>
      <c r="J285" s="106"/>
      <c r="K285" s="106"/>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3" t="s">
        <v>275</v>
      </c>
      <c r="B288" s="73"/>
      <c r="C288" s="73"/>
      <c r="D288" s="73"/>
      <c r="E288" s="73"/>
      <c r="F288" s="73"/>
      <c r="G288" s="73"/>
      <c r="H288" s="73"/>
      <c r="I288" s="73"/>
      <c r="J288" s="73"/>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4" t="s">
        <v>276</v>
      </c>
      <c r="B290" s="74"/>
      <c r="C290" s="74"/>
      <c r="D290" s="74"/>
      <c r="E290" s="74"/>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2" t="s">
        <v>332</v>
      </c>
      <c r="B291" s="72"/>
      <c r="C291" s="72"/>
      <c r="D291" s="72"/>
      <c r="E291" s="72"/>
      <c r="F291" s="60">
        <v>115282</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3" t="s">
        <v>157</v>
      </c>
      <c r="B295" s="73"/>
      <c r="C295" s="73"/>
      <c r="D295" s="73"/>
      <c r="E295" s="73"/>
      <c r="F295" s="73"/>
      <c r="G295" s="73"/>
      <c r="H295" s="73"/>
      <c r="I295" s="73"/>
      <c r="J295" s="73"/>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7" t="s">
        <v>154</v>
      </c>
      <c r="K296" s="107"/>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0"/>
      <c r="K297" s="80"/>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2" t="s">
        <v>271</v>
      </c>
      <c r="B299" s="82"/>
      <c r="C299" s="82"/>
      <c r="D299" s="82"/>
      <c r="E299" s="82"/>
      <c r="F299" s="82"/>
      <c r="G299" s="82"/>
      <c r="H299" s="82"/>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1" t="s">
        <v>272</v>
      </c>
      <c r="B300" s="71"/>
      <c r="C300" s="71"/>
      <c r="D300" s="71"/>
      <c r="E300" s="71"/>
      <c r="F300" s="71"/>
      <c r="G300" s="71"/>
      <c r="H300" s="71"/>
      <c r="I300" s="49">
        <v>0</v>
      </c>
      <c r="J300" s="71"/>
      <c r="K300" s="71"/>
      <c r="L300" s="3"/>
      <c r="M300" s="3"/>
      <c r="N300" s="3"/>
      <c r="O300" s="3"/>
      <c r="P300" s="3"/>
      <c r="Q300" s="3"/>
      <c r="R300" s="3"/>
      <c r="S300" s="3"/>
      <c r="T300" s="3"/>
      <c r="U300" s="3"/>
      <c r="V300" s="3"/>
      <c r="W300" s="3"/>
      <c r="X300" s="3"/>
      <c r="Y300" s="3"/>
      <c r="Z300" s="3"/>
      <c r="AA300" s="3"/>
      <c r="AB300" s="3"/>
      <c r="AC300" s="3"/>
      <c r="AD300" s="3"/>
      <c r="AE300" s="3"/>
    </row>
    <row r="301" spans="1:31" x14ac:dyDescent="0.2">
      <c r="A301" s="71" t="s">
        <v>273</v>
      </c>
      <c r="B301" s="71"/>
      <c r="C301" s="71"/>
      <c r="D301" s="71"/>
      <c r="E301" s="71"/>
      <c r="F301" s="71"/>
      <c r="G301" s="71"/>
      <c r="H301" s="71"/>
      <c r="I301" s="49">
        <v>0</v>
      </c>
      <c r="J301" s="71"/>
      <c r="K301" s="71"/>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2" t="s">
        <v>252</v>
      </c>
      <c r="B303" s="82"/>
      <c r="C303" s="82"/>
      <c r="D303" s="82"/>
      <c r="E303" s="82"/>
      <c r="F303" s="82"/>
      <c r="G303" s="82"/>
      <c r="H303" s="82"/>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5"/>
      <c r="B306" s="105"/>
      <c r="C306" s="105"/>
      <c r="D306" s="105"/>
      <c r="E306" s="105"/>
      <c r="F306" s="105"/>
      <c r="G306" s="105"/>
      <c r="H306" s="105"/>
      <c r="I306" s="105"/>
      <c r="J306" s="105"/>
      <c r="K306" s="105"/>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2" t="s">
        <v>251</v>
      </c>
      <c r="B308" s="92"/>
      <c r="C308" s="92"/>
      <c r="D308" s="92"/>
      <c r="E308" s="92"/>
      <c r="F308" s="92"/>
      <c r="G308" s="92"/>
      <c r="H308" s="92"/>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2" t="s">
        <v>145</v>
      </c>
      <c r="B316" s="82"/>
      <c r="C316" s="82"/>
      <c r="D316" s="82"/>
      <c r="E316" s="82"/>
      <c r="F316" s="82"/>
      <c r="G316" s="82"/>
      <c r="H316" s="82"/>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0</v>
      </c>
    </row>
    <row r="48" spans="1:11" x14ac:dyDescent="0.2">
      <c r="A48" t="s">
        <v>148</v>
      </c>
      <c r="B48">
        <f>+SUM(RR!I17:I26)</f>
        <v>0</v>
      </c>
    </row>
    <row r="49" spans="1:2" x14ac:dyDescent="0.2">
      <c r="A49" t="s">
        <v>149</v>
      </c>
      <c r="B49" t="str">
        <f>+IF($B$48=$B$47,"","OBS: Opdelingen på selskabsniveau stemmer ikke")</f>
        <v/>
      </c>
    </row>
    <row r="51" spans="1:2" x14ac:dyDescent="0.2">
      <c r="A51" t="s">
        <v>151</v>
      </c>
      <c r="B51">
        <f>+RR!I36</f>
        <v>0</v>
      </c>
    </row>
    <row r="52" spans="1:2" x14ac:dyDescent="0.2">
      <c r="A52" t="s">
        <v>152</v>
      </c>
      <c r="B52">
        <f>+SUM(RR!I38:I40)</f>
        <v>0</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Christian Guldbrand Asferg</cp:lastModifiedBy>
  <cp:lastPrinted>2023-03-22T07:40:34Z</cp:lastPrinted>
  <dcterms:created xsi:type="dcterms:W3CDTF">2022-03-11T12:55:18Z</dcterms:created>
  <dcterms:modified xsi:type="dcterms:W3CDTF">2026-06-25T09:38:06Z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-1148625688</vt:i4>
  </property>
  <property fmtid="{D5CDD505-2E9C-101B-9397-08002B2CF9AE}" pid="3" name="_NewReviewCycle">
    <vt:lpwstr/>
  </property>
  <property fmtid="{D5CDD505-2E9C-101B-9397-08002B2CF9AE}" pid="4" name="_EmailSubject">
    <vt:lpwstr>Hjemmeside upload rettes</vt:lpwstr>
  </property>
  <property fmtid="{D5CDD505-2E9C-101B-9397-08002B2CF9AE}" pid="5" name="_AuthorEmail">
    <vt:lpwstr>kaas@forsyningstilsynet.dk</vt:lpwstr>
  </property>
  <property fmtid="{D5CDD505-2E9C-101B-9397-08002B2CF9AE}" pid="6" name="_AuthorEmailDisplayName">
    <vt:lpwstr>Katrine Abildgaard Strands</vt:lpwstr>
  </property>
  <property fmtid="{D5CDD505-2E9C-101B-9397-08002B2CF9AE}" pid="7" name="_PreviousAdHocReviewCycleID">
    <vt:i4>2019071405</vt:i4>
  </property>
  <property fmtid="{D5CDD505-2E9C-101B-9397-08002B2CF9AE}" pid="8" name="_ReviewingToolsShownOnce">
    <vt:lpwstr/>
  </property>
</Properties>
</file>